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F57FA2D6-7D1D-FB44-A0E7-1BACC9DED58E}" xr6:coauthVersionLast="47" xr6:coauthVersionMax="47" xr10:uidLastSave="{00000000-0000-0000-0000-000000000000}"/>
  <bookViews>
    <workbookView xWindow="380" yWindow="500" windowWidth="28040" windowHeight="16140" xr2:uid="{00000000-000D-0000-FFFF-FFFF00000000}"/>
  </bookViews>
  <sheets>
    <sheet name="bEFT, 324P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H125" i="1"/>
  <c r="G125" i="1"/>
  <c r="F125" i="1"/>
  <c r="E125" i="1"/>
  <c r="D125" i="1"/>
  <c r="C125" i="1"/>
  <c r="B125" i="1"/>
  <c r="J240" i="1"/>
  <c r="I240" i="1"/>
  <c r="H240" i="1"/>
  <c r="G240" i="1"/>
  <c r="F240" i="1"/>
  <c r="E240" i="1"/>
  <c r="D240" i="1"/>
  <c r="C240" i="1"/>
  <c r="B240" i="1"/>
  <c r="J154" i="1"/>
  <c r="I154" i="1"/>
  <c r="H154" i="1"/>
  <c r="G154" i="1"/>
  <c r="F154" i="1"/>
  <c r="E154" i="1"/>
  <c r="D154" i="1"/>
  <c r="C154" i="1"/>
  <c r="B154" i="1"/>
  <c r="J222" i="1"/>
  <c r="I222" i="1"/>
  <c r="H222" i="1"/>
  <c r="G222" i="1"/>
  <c r="F222" i="1"/>
  <c r="E222" i="1"/>
  <c r="D222" i="1"/>
  <c r="C222" i="1"/>
  <c r="B222" i="1"/>
  <c r="J127" i="1"/>
  <c r="I127" i="1"/>
  <c r="H127" i="1"/>
  <c r="G127" i="1"/>
  <c r="F127" i="1"/>
  <c r="E127" i="1"/>
  <c r="D127" i="1"/>
  <c r="C127" i="1"/>
  <c r="B127" i="1"/>
  <c r="J139" i="1"/>
  <c r="I139" i="1"/>
  <c r="H139" i="1"/>
  <c r="G139" i="1"/>
  <c r="F139" i="1"/>
  <c r="E139" i="1"/>
  <c r="D139" i="1"/>
  <c r="C139" i="1"/>
  <c r="B139" i="1"/>
  <c r="J107" i="1"/>
  <c r="I107" i="1"/>
  <c r="H107" i="1"/>
  <c r="G107" i="1"/>
  <c r="F107" i="1"/>
  <c r="E107" i="1"/>
  <c r="D107" i="1"/>
  <c r="C107" i="1"/>
  <c r="B107" i="1"/>
  <c r="J218" i="1"/>
  <c r="I218" i="1"/>
  <c r="H218" i="1"/>
  <c r="G218" i="1"/>
  <c r="F218" i="1"/>
  <c r="E218" i="1"/>
  <c r="D218" i="1"/>
  <c r="C218" i="1"/>
  <c r="B218" i="1"/>
  <c r="J259" i="1"/>
  <c r="I259" i="1"/>
  <c r="H259" i="1"/>
  <c r="G259" i="1"/>
  <c r="F259" i="1"/>
  <c r="E259" i="1"/>
  <c r="D259" i="1"/>
  <c r="C259" i="1"/>
  <c r="B259" i="1"/>
  <c r="J133" i="1"/>
  <c r="I133" i="1"/>
  <c r="H133" i="1"/>
  <c r="G133" i="1"/>
  <c r="F133" i="1"/>
  <c r="E133" i="1"/>
  <c r="D133" i="1"/>
  <c r="C133" i="1"/>
  <c r="B133" i="1"/>
  <c r="J209" i="1"/>
  <c r="I209" i="1"/>
  <c r="H209" i="1"/>
  <c r="G209" i="1"/>
  <c r="F209" i="1"/>
  <c r="E209" i="1"/>
  <c r="D209" i="1"/>
  <c r="C209" i="1"/>
  <c r="B209" i="1"/>
  <c r="J252" i="1"/>
  <c r="I252" i="1"/>
  <c r="H252" i="1"/>
  <c r="G252" i="1"/>
  <c r="F252" i="1"/>
  <c r="E252" i="1"/>
  <c r="D252" i="1"/>
  <c r="C252" i="1"/>
  <c r="B252" i="1"/>
  <c r="J51" i="1"/>
  <c r="I51" i="1"/>
  <c r="H51" i="1"/>
  <c r="G51" i="1"/>
  <c r="F51" i="1"/>
  <c r="E51" i="1"/>
  <c r="D51" i="1"/>
  <c r="C51" i="1"/>
  <c r="B51" i="1"/>
  <c r="J140" i="1"/>
  <c r="I140" i="1"/>
  <c r="H140" i="1"/>
  <c r="G140" i="1"/>
  <c r="F140" i="1"/>
  <c r="E140" i="1"/>
  <c r="D140" i="1"/>
  <c r="C140" i="1"/>
  <c r="B140" i="1"/>
  <c r="J82" i="1"/>
  <c r="I82" i="1"/>
  <c r="H82" i="1"/>
  <c r="G82" i="1"/>
  <c r="F82" i="1"/>
  <c r="E82" i="1"/>
  <c r="D82" i="1"/>
  <c r="C82" i="1"/>
  <c r="B82" i="1"/>
  <c r="J52" i="1"/>
  <c r="I52" i="1"/>
  <c r="H52" i="1"/>
  <c r="G52" i="1"/>
  <c r="F52" i="1"/>
  <c r="E52" i="1"/>
  <c r="D52" i="1"/>
  <c r="C52" i="1"/>
  <c r="B52" i="1"/>
  <c r="J98" i="1"/>
  <c r="I98" i="1"/>
  <c r="H98" i="1"/>
  <c r="G98" i="1"/>
  <c r="F98" i="1"/>
  <c r="E98" i="1"/>
  <c r="D98" i="1"/>
  <c r="C98" i="1"/>
  <c r="B98" i="1"/>
  <c r="J244" i="1"/>
  <c r="I244" i="1"/>
  <c r="H244" i="1"/>
  <c r="G244" i="1"/>
  <c r="F244" i="1"/>
  <c r="E244" i="1"/>
  <c r="D244" i="1"/>
  <c r="C244" i="1"/>
  <c r="B244" i="1"/>
  <c r="J79" i="1"/>
  <c r="I79" i="1"/>
  <c r="H79" i="1"/>
  <c r="G79" i="1"/>
  <c r="F79" i="1"/>
  <c r="E79" i="1"/>
  <c r="D79" i="1"/>
  <c r="C79" i="1"/>
  <c r="B79" i="1"/>
  <c r="J141" i="1"/>
  <c r="I141" i="1"/>
  <c r="H141" i="1"/>
  <c r="G141" i="1"/>
  <c r="F141" i="1"/>
  <c r="E141" i="1"/>
  <c r="D141" i="1"/>
  <c r="C141" i="1"/>
  <c r="B141" i="1"/>
  <c r="J109" i="1"/>
  <c r="I109" i="1"/>
  <c r="H109" i="1"/>
  <c r="G109" i="1"/>
  <c r="F109" i="1"/>
  <c r="E109" i="1"/>
  <c r="D109" i="1"/>
  <c r="C109" i="1"/>
  <c r="B109" i="1"/>
  <c r="J198" i="1"/>
  <c r="I198" i="1"/>
  <c r="H198" i="1"/>
  <c r="G198" i="1"/>
  <c r="F198" i="1"/>
  <c r="E198" i="1"/>
  <c r="D198" i="1"/>
  <c r="C198" i="1"/>
  <c r="B198" i="1"/>
  <c r="J199" i="1"/>
  <c r="I199" i="1"/>
  <c r="H199" i="1"/>
  <c r="G199" i="1"/>
  <c r="F199" i="1"/>
  <c r="E199" i="1"/>
  <c r="D199" i="1"/>
  <c r="C199" i="1"/>
  <c r="B199" i="1"/>
  <c r="J204" i="1"/>
  <c r="I204" i="1"/>
  <c r="H204" i="1"/>
  <c r="G204" i="1"/>
  <c r="F204" i="1"/>
  <c r="E204" i="1"/>
  <c r="D204" i="1"/>
  <c r="C204" i="1"/>
  <c r="B204" i="1"/>
  <c r="J262" i="1"/>
  <c r="I262" i="1"/>
  <c r="H262" i="1"/>
  <c r="G262" i="1"/>
  <c r="F262" i="1"/>
  <c r="E262" i="1"/>
  <c r="D262" i="1"/>
  <c r="C262" i="1"/>
  <c r="B262" i="1"/>
  <c r="J211" i="1"/>
  <c r="I211" i="1"/>
  <c r="H211" i="1"/>
  <c r="G211" i="1"/>
  <c r="F211" i="1"/>
  <c r="E211" i="1"/>
  <c r="D211" i="1"/>
  <c r="C211" i="1"/>
  <c r="B211" i="1"/>
  <c r="J8" i="1"/>
  <c r="I8" i="1"/>
  <c r="H8" i="1"/>
  <c r="G8" i="1"/>
  <c r="F8" i="1"/>
  <c r="E8" i="1"/>
  <c r="D8" i="1"/>
  <c r="C8" i="1"/>
  <c r="B8" i="1"/>
  <c r="J229" i="1"/>
  <c r="I229" i="1"/>
  <c r="H229" i="1"/>
  <c r="G229" i="1"/>
  <c r="F229" i="1"/>
  <c r="E229" i="1"/>
  <c r="D229" i="1"/>
  <c r="C229" i="1"/>
  <c r="B229" i="1"/>
  <c r="J146" i="1"/>
  <c r="I146" i="1"/>
  <c r="H146" i="1"/>
  <c r="G146" i="1"/>
  <c r="F146" i="1"/>
  <c r="E146" i="1"/>
  <c r="D146" i="1"/>
  <c r="C146" i="1"/>
  <c r="B146" i="1"/>
  <c r="J152" i="1"/>
  <c r="I152" i="1"/>
  <c r="H152" i="1"/>
  <c r="G152" i="1"/>
  <c r="F152" i="1"/>
  <c r="E152" i="1"/>
  <c r="D152" i="1"/>
  <c r="C152" i="1"/>
  <c r="B152" i="1"/>
  <c r="J164" i="1"/>
  <c r="I164" i="1"/>
  <c r="H164" i="1"/>
  <c r="G164" i="1"/>
  <c r="F164" i="1"/>
  <c r="E164" i="1"/>
  <c r="D164" i="1"/>
  <c r="C164" i="1"/>
  <c r="B164" i="1"/>
  <c r="J105" i="1"/>
  <c r="I105" i="1"/>
  <c r="H105" i="1"/>
  <c r="G105" i="1"/>
  <c r="F105" i="1"/>
  <c r="E105" i="1"/>
  <c r="D105" i="1"/>
  <c r="C105" i="1"/>
  <c r="B105" i="1"/>
  <c r="J239" i="1"/>
  <c r="I239" i="1"/>
  <c r="H239" i="1"/>
  <c r="G239" i="1"/>
  <c r="F239" i="1"/>
  <c r="E239" i="1"/>
  <c r="D239" i="1"/>
  <c r="C239" i="1"/>
  <c r="B239" i="1"/>
  <c r="J255" i="1"/>
  <c r="I255" i="1"/>
  <c r="H255" i="1"/>
  <c r="G255" i="1"/>
  <c r="F255" i="1"/>
  <c r="E255" i="1"/>
  <c r="D255" i="1"/>
  <c r="C255" i="1"/>
  <c r="B255" i="1"/>
  <c r="J182" i="1"/>
  <c r="I182" i="1"/>
  <c r="H182" i="1"/>
  <c r="G182" i="1"/>
  <c r="F182" i="1"/>
  <c r="E182" i="1"/>
  <c r="D182" i="1"/>
  <c r="C182" i="1"/>
  <c r="B182" i="1"/>
  <c r="J203" i="1"/>
  <c r="I203" i="1"/>
  <c r="H203" i="1"/>
  <c r="G203" i="1"/>
  <c r="F203" i="1"/>
  <c r="E203" i="1"/>
  <c r="D203" i="1"/>
  <c r="C203" i="1"/>
  <c r="B203" i="1"/>
  <c r="J96" i="1"/>
  <c r="I96" i="1"/>
  <c r="H96" i="1"/>
  <c r="G96" i="1"/>
  <c r="F96" i="1"/>
  <c r="E96" i="1"/>
  <c r="D96" i="1"/>
  <c r="C96" i="1"/>
  <c r="B96" i="1"/>
  <c r="J247" i="1"/>
  <c r="I247" i="1"/>
  <c r="H247" i="1"/>
  <c r="G247" i="1"/>
  <c r="F247" i="1"/>
  <c r="E247" i="1"/>
  <c r="D247" i="1"/>
  <c r="C247" i="1"/>
  <c r="B247" i="1"/>
  <c r="J231" i="1"/>
  <c r="I231" i="1"/>
  <c r="H231" i="1"/>
  <c r="G231" i="1"/>
  <c r="F231" i="1"/>
  <c r="E231" i="1"/>
  <c r="D231" i="1"/>
  <c r="C231" i="1"/>
  <c r="B231" i="1"/>
  <c r="J137" i="1"/>
  <c r="I137" i="1"/>
  <c r="H137" i="1"/>
  <c r="G137" i="1"/>
  <c r="F137" i="1"/>
  <c r="E137" i="1"/>
  <c r="D137" i="1"/>
  <c r="C137" i="1"/>
  <c r="B137" i="1"/>
  <c r="J249" i="1"/>
  <c r="I249" i="1"/>
  <c r="H249" i="1"/>
  <c r="G249" i="1"/>
  <c r="F249" i="1"/>
  <c r="E249" i="1"/>
  <c r="D249" i="1"/>
  <c r="C249" i="1"/>
  <c r="B249" i="1"/>
  <c r="J93" i="1"/>
  <c r="I93" i="1"/>
  <c r="H93" i="1"/>
  <c r="G93" i="1"/>
  <c r="F93" i="1"/>
  <c r="E93" i="1"/>
  <c r="D93" i="1"/>
  <c r="C93" i="1"/>
  <c r="B93" i="1"/>
  <c r="J190" i="1"/>
  <c r="I190" i="1"/>
  <c r="H190" i="1"/>
  <c r="G190" i="1"/>
  <c r="F190" i="1"/>
  <c r="E190" i="1"/>
  <c r="D190" i="1"/>
  <c r="C190" i="1"/>
  <c r="B190" i="1"/>
  <c r="J171" i="1"/>
  <c r="I171" i="1"/>
  <c r="H171" i="1"/>
  <c r="G171" i="1"/>
  <c r="F171" i="1"/>
  <c r="E171" i="1"/>
  <c r="D171" i="1"/>
  <c r="C171" i="1"/>
  <c r="B171" i="1"/>
  <c r="J254" i="1"/>
  <c r="I254" i="1"/>
  <c r="H254" i="1"/>
  <c r="G254" i="1"/>
  <c r="F254" i="1"/>
  <c r="E254" i="1"/>
  <c r="D254" i="1"/>
  <c r="C254" i="1"/>
  <c r="B254" i="1"/>
  <c r="J265" i="1"/>
  <c r="I265" i="1"/>
  <c r="H265" i="1"/>
  <c r="G265" i="1"/>
  <c r="F265" i="1"/>
  <c r="E265" i="1"/>
  <c r="D265" i="1"/>
  <c r="C265" i="1"/>
  <c r="B265" i="1"/>
  <c r="J238" i="1"/>
  <c r="I238" i="1"/>
  <c r="H238" i="1"/>
  <c r="G238" i="1"/>
  <c r="F238" i="1"/>
  <c r="E238" i="1"/>
  <c r="D238" i="1"/>
  <c r="C238" i="1"/>
  <c r="B238" i="1"/>
  <c r="J234" i="1"/>
  <c r="I234" i="1"/>
  <c r="H234" i="1"/>
  <c r="G234" i="1"/>
  <c r="F234" i="1"/>
  <c r="E234" i="1"/>
  <c r="D234" i="1"/>
  <c r="C234" i="1"/>
  <c r="B234" i="1"/>
  <c r="J166" i="1"/>
  <c r="I166" i="1"/>
  <c r="H166" i="1"/>
  <c r="G166" i="1"/>
  <c r="F166" i="1"/>
  <c r="E166" i="1"/>
  <c r="D166" i="1"/>
  <c r="C166" i="1"/>
  <c r="B166" i="1"/>
  <c r="J147" i="1"/>
  <c r="I147" i="1"/>
  <c r="H147" i="1"/>
  <c r="G147" i="1"/>
  <c r="F147" i="1"/>
  <c r="E147" i="1"/>
  <c r="D147" i="1"/>
  <c r="C147" i="1"/>
  <c r="B147" i="1"/>
  <c r="J224" i="1"/>
  <c r="I224" i="1"/>
  <c r="H224" i="1"/>
  <c r="G224" i="1"/>
  <c r="F224" i="1"/>
  <c r="E224" i="1"/>
  <c r="D224" i="1"/>
  <c r="C224" i="1"/>
  <c r="B224" i="1"/>
  <c r="J102" i="1"/>
  <c r="I102" i="1"/>
  <c r="H102" i="1"/>
  <c r="G102" i="1"/>
  <c r="F102" i="1"/>
  <c r="E102" i="1"/>
  <c r="D102" i="1"/>
  <c r="C102" i="1"/>
  <c r="B102" i="1"/>
  <c r="J237" i="1"/>
  <c r="I237" i="1"/>
  <c r="H237" i="1"/>
  <c r="G237" i="1"/>
  <c r="F237" i="1"/>
  <c r="E237" i="1"/>
  <c r="D237" i="1"/>
  <c r="C237" i="1"/>
  <c r="B237" i="1"/>
  <c r="J116" i="1"/>
  <c r="I116" i="1"/>
  <c r="H116" i="1"/>
  <c r="G116" i="1"/>
  <c r="F116" i="1"/>
  <c r="E116" i="1"/>
  <c r="D116" i="1"/>
  <c r="C116" i="1"/>
  <c r="B116" i="1"/>
  <c r="J159" i="1"/>
  <c r="I159" i="1"/>
  <c r="H159" i="1"/>
  <c r="G159" i="1"/>
  <c r="F159" i="1"/>
  <c r="E159" i="1"/>
  <c r="D159" i="1"/>
  <c r="C159" i="1"/>
  <c r="B159" i="1"/>
  <c r="J250" i="1"/>
  <c r="I250" i="1"/>
  <c r="H250" i="1"/>
  <c r="G250" i="1"/>
  <c r="F250" i="1"/>
  <c r="E250" i="1"/>
  <c r="D250" i="1"/>
  <c r="C250" i="1"/>
  <c r="B250" i="1"/>
  <c r="J207" i="1"/>
  <c r="I207" i="1"/>
  <c r="H207" i="1"/>
  <c r="G207" i="1"/>
  <c r="F207" i="1"/>
  <c r="E207" i="1"/>
  <c r="D207" i="1"/>
  <c r="C207" i="1"/>
  <c r="B207" i="1"/>
  <c r="J243" i="1"/>
  <c r="I243" i="1"/>
  <c r="H243" i="1"/>
  <c r="G243" i="1"/>
  <c r="F243" i="1"/>
  <c r="E243" i="1"/>
  <c r="D243" i="1"/>
  <c r="C243" i="1"/>
  <c r="B243" i="1"/>
  <c r="J84" i="1"/>
  <c r="I84" i="1"/>
  <c r="H84" i="1"/>
  <c r="G84" i="1"/>
  <c r="F84" i="1"/>
  <c r="E84" i="1"/>
  <c r="D84" i="1"/>
  <c r="C84" i="1"/>
  <c r="B84" i="1"/>
  <c r="J45" i="1"/>
  <c r="I45" i="1"/>
  <c r="H45" i="1"/>
  <c r="G45" i="1"/>
  <c r="F45" i="1"/>
  <c r="E45" i="1"/>
  <c r="D45" i="1"/>
  <c r="C45" i="1"/>
  <c r="B45" i="1"/>
  <c r="J264" i="1"/>
  <c r="I264" i="1"/>
  <c r="H264" i="1"/>
  <c r="G264" i="1"/>
  <c r="F264" i="1"/>
  <c r="E264" i="1"/>
  <c r="D264" i="1"/>
  <c r="C264" i="1"/>
  <c r="B264" i="1"/>
  <c r="J97" i="1"/>
  <c r="I97" i="1"/>
  <c r="H97" i="1"/>
  <c r="G97" i="1"/>
  <c r="F97" i="1"/>
  <c r="E97" i="1"/>
  <c r="D97" i="1"/>
  <c r="C97" i="1"/>
  <c r="B97" i="1"/>
  <c r="J23" i="1"/>
  <c r="I23" i="1"/>
  <c r="H23" i="1"/>
  <c r="G23" i="1"/>
  <c r="F23" i="1"/>
  <c r="E23" i="1"/>
  <c r="D23" i="1"/>
  <c r="C23" i="1"/>
  <c r="B23" i="1"/>
  <c r="J117" i="1"/>
  <c r="I117" i="1"/>
  <c r="H117" i="1"/>
  <c r="G117" i="1"/>
  <c r="F117" i="1"/>
  <c r="E117" i="1"/>
  <c r="D117" i="1"/>
  <c r="C117" i="1"/>
  <c r="B117" i="1"/>
  <c r="J195" i="1"/>
  <c r="I195" i="1"/>
  <c r="H195" i="1"/>
  <c r="G195" i="1"/>
  <c r="F195" i="1"/>
  <c r="E195" i="1"/>
  <c r="D195" i="1"/>
  <c r="C195" i="1"/>
  <c r="B195" i="1"/>
  <c r="J168" i="1"/>
  <c r="I168" i="1"/>
  <c r="H168" i="1"/>
  <c r="G168" i="1"/>
  <c r="F168" i="1"/>
  <c r="E168" i="1"/>
  <c r="D168" i="1"/>
  <c r="C168" i="1"/>
  <c r="B168" i="1"/>
  <c r="J136" i="1"/>
  <c r="I136" i="1"/>
  <c r="H136" i="1"/>
  <c r="G136" i="1"/>
  <c r="F136" i="1"/>
  <c r="E136" i="1"/>
  <c r="D136" i="1"/>
  <c r="C136" i="1"/>
  <c r="B136" i="1"/>
  <c r="J227" i="1"/>
  <c r="I227" i="1"/>
  <c r="H227" i="1"/>
  <c r="G227" i="1"/>
  <c r="F227" i="1"/>
  <c r="E227" i="1"/>
  <c r="D227" i="1"/>
  <c r="C227" i="1"/>
  <c r="B227" i="1"/>
  <c r="J148" i="1"/>
  <c r="I148" i="1"/>
  <c r="H148" i="1"/>
  <c r="G148" i="1"/>
  <c r="F148" i="1"/>
  <c r="E148" i="1"/>
  <c r="D148" i="1"/>
  <c r="C148" i="1"/>
  <c r="B148" i="1"/>
  <c r="J111" i="1"/>
  <c r="I111" i="1"/>
  <c r="H111" i="1"/>
  <c r="G111" i="1"/>
  <c r="F111" i="1"/>
  <c r="E111" i="1"/>
  <c r="D111" i="1"/>
  <c r="C111" i="1"/>
  <c r="B111" i="1"/>
  <c r="J100" i="1"/>
  <c r="I100" i="1"/>
  <c r="H100" i="1"/>
  <c r="G100" i="1"/>
  <c r="F100" i="1"/>
  <c r="E100" i="1"/>
  <c r="D100" i="1"/>
  <c r="C100" i="1"/>
  <c r="B100" i="1"/>
  <c r="J201" i="1"/>
  <c r="I201" i="1"/>
  <c r="H201" i="1"/>
  <c r="G201" i="1"/>
  <c r="F201" i="1"/>
  <c r="E201" i="1"/>
  <c r="D201" i="1"/>
  <c r="C201" i="1"/>
  <c r="B201" i="1"/>
  <c r="J37" i="1"/>
  <c r="I37" i="1"/>
  <c r="H37" i="1"/>
  <c r="G37" i="1"/>
  <c r="F37" i="1"/>
  <c r="E37" i="1"/>
  <c r="D37" i="1"/>
  <c r="C37" i="1"/>
  <c r="B37" i="1"/>
  <c r="J22" i="1"/>
  <c r="I22" i="1"/>
  <c r="H22" i="1"/>
  <c r="G22" i="1"/>
  <c r="F22" i="1"/>
  <c r="E22" i="1"/>
  <c r="D22" i="1"/>
  <c r="C22" i="1"/>
  <c r="B22" i="1"/>
  <c r="J226" i="1"/>
  <c r="I226" i="1"/>
  <c r="H226" i="1"/>
  <c r="G226" i="1"/>
  <c r="F226" i="1"/>
  <c r="E226" i="1"/>
  <c r="D226" i="1"/>
  <c r="C226" i="1"/>
  <c r="B226" i="1"/>
  <c r="J42" i="1"/>
  <c r="I42" i="1"/>
  <c r="H42" i="1"/>
  <c r="G42" i="1"/>
  <c r="F42" i="1"/>
  <c r="E42" i="1"/>
  <c r="D42" i="1"/>
  <c r="C42" i="1"/>
  <c r="B42" i="1"/>
  <c r="J57" i="1"/>
  <c r="I57" i="1"/>
  <c r="H57" i="1"/>
  <c r="G57" i="1"/>
  <c r="F57" i="1"/>
  <c r="E57" i="1"/>
  <c r="D57" i="1"/>
  <c r="C57" i="1"/>
  <c r="B57" i="1"/>
  <c r="J151" i="1"/>
  <c r="I151" i="1"/>
  <c r="H151" i="1"/>
  <c r="G151" i="1"/>
  <c r="F151" i="1"/>
  <c r="E151" i="1"/>
  <c r="D151" i="1"/>
  <c r="C151" i="1"/>
  <c r="B151" i="1"/>
  <c r="J205" i="1"/>
  <c r="I205" i="1"/>
  <c r="H205" i="1"/>
  <c r="G205" i="1"/>
  <c r="F205" i="1"/>
  <c r="E205" i="1"/>
  <c r="D205" i="1"/>
  <c r="C205" i="1"/>
  <c r="B205" i="1"/>
  <c r="J55" i="1"/>
  <c r="I55" i="1"/>
  <c r="H55" i="1"/>
  <c r="G55" i="1"/>
  <c r="F55" i="1"/>
  <c r="E55" i="1"/>
  <c r="D55" i="1"/>
  <c r="C55" i="1"/>
  <c r="B55" i="1"/>
  <c r="J215" i="1"/>
  <c r="I215" i="1"/>
  <c r="H215" i="1"/>
  <c r="G215" i="1"/>
  <c r="F215" i="1"/>
  <c r="E215" i="1"/>
  <c r="D215" i="1"/>
  <c r="C215" i="1"/>
  <c r="B215" i="1"/>
  <c r="J89" i="1"/>
  <c r="I89" i="1"/>
  <c r="H89" i="1"/>
  <c r="G89" i="1"/>
  <c r="F89" i="1"/>
  <c r="E89" i="1"/>
  <c r="D89" i="1"/>
  <c r="C89" i="1"/>
  <c r="B89" i="1"/>
  <c r="J87" i="1"/>
  <c r="I87" i="1"/>
  <c r="H87" i="1"/>
  <c r="G87" i="1"/>
  <c r="F87" i="1"/>
  <c r="E87" i="1"/>
  <c r="D87" i="1"/>
  <c r="C87" i="1"/>
  <c r="B87" i="1"/>
  <c r="J253" i="1"/>
  <c r="I253" i="1"/>
  <c r="H253" i="1"/>
  <c r="G253" i="1"/>
  <c r="F253" i="1"/>
  <c r="E253" i="1"/>
  <c r="D253" i="1"/>
  <c r="C253" i="1"/>
  <c r="B253" i="1"/>
  <c r="J241" i="1"/>
  <c r="I241" i="1"/>
  <c r="H241" i="1"/>
  <c r="G241" i="1"/>
  <c r="F241" i="1"/>
  <c r="E241" i="1"/>
  <c r="D241" i="1"/>
  <c r="C241" i="1"/>
  <c r="B241" i="1"/>
  <c r="J162" i="1"/>
  <c r="I162" i="1"/>
  <c r="H162" i="1"/>
  <c r="G162" i="1"/>
  <c r="F162" i="1"/>
  <c r="E162" i="1"/>
  <c r="D162" i="1"/>
  <c r="C162" i="1"/>
  <c r="B162" i="1"/>
  <c r="J260" i="1"/>
  <c r="I260" i="1"/>
  <c r="H260" i="1"/>
  <c r="G260" i="1"/>
  <c r="F260" i="1"/>
  <c r="E260" i="1"/>
  <c r="D260" i="1"/>
  <c r="C260" i="1"/>
  <c r="B260" i="1"/>
  <c r="J72" i="1"/>
  <c r="I72" i="1"/>
  <c r="H72" i="1"/>
  <c r="G72" i="1"/>
  <c r="F72" i="1"/>
  <c r="E72" i="1"/>
  <c r="D72" i="1"/>
  <c r="C72" i="1"/>
  <c r="B72" i="1"/>
  <c r="J101" i="1"/>
  <c r="I101" i="1"/>
  <c r="H101" i="1"/>
  <c r="G101" i="1"/>
  <c r="F101" i="1"/>
  <c r="E101" i="1"/>
  <c r="D101" i="1"/>
  <c r="C101" i="1"/>
  <c r="B101" i="1"/>
  <c r="J56" i="1"/>
  <c r="I56" i="1"/>
  <c r="H56" i="1"/>
  <c r="G56" i="1"/>
  <c r="F56" i="1"/>
  <c r="E56" i="1"/>
  <c r="D56" i="1"/>
  <c r="C56" i="1"/>
  <c r="B56" i="1"/>
  <c r="J85" i="1"/>
  <c r="I85" i="1"/>
  <c r="H85" i="1"/>
  <c r="G85" i="1"/>
  <c r="F85" i="1"/>
  <c r="E85" i="1"/>
  <c r="D85" i="1"/>
  <c r="C85" i="1"/>
  <c r="B85" i="1"/>
  <c r="J155" i="1"/>
  <c r="I155" i="1"/>
  <c r="H155" i="1"/>
  <c r="G155" i="1"/>
  <c r="F155" i="1"/>
  <c r="E155" i="1"/>
  <c r="D155" i="1"/>
  <c r="C155" i="1"/>
  <c r="B155" i="1"/>
  <c r="J30" i="1"/>
  <c r="I30" i="1"/>
  <c r="H30" i="1"/>
  <c r="G30" i="1"/>
  <c r="F30" i="1"/>
  <c r="E30" i="1"/>
  <c r="D30" i="1"/>
  <c r="C30" i="1"/>
  <c r="B30" i="1"/>
  <c r="J257" i="1"/>
  <c r="I257" i="1"/>
  <c r="H257" i="1"/>
  <c r="G257" i="1"/>
  <c r="F257" i="1"/>
  <c r="E257" i="1"/>
  <c r="D257" i="1"/>
  <c r="C257" i="1"/>
  <c r="B257" i="1"/>
  <c r="J187" i="1"/>
  <c r="I187" i="1"/>
  <c r="H187" i="1"/>
  <c r="G187" i="1"/>
  <c r="F187" i="1"/>
  <c r="E187" i="1"/>
  <c r="D187" i="1"/>
  <c r="C187" i="1"/>
  <c r="B187" i="1"/>
  <c r="J245" i="1"/>
  <c r="I245" i="1"/>
  <c r="H245" i="1"/>
  <c r="G245" i="1"/>
  <c r="F245" i="1"/>
  <c r="E245" i="1"/>
  <c r="D245" i="1"/>
  <c r="C245" i="1"/>
  <c r="B245" i="1"/>
  <c r="J186" i="1"/>
  <c r="I186" i="1"/>
  <c r="H186" i="1"/>
  <c r="G186" i="1"/>
  <c r="F186" i="1"/>
  <c r="E186" i="1"/>
  <c r="D186" i="1"/>
  <c r="C186" i="1"/>
  <c r="B186" i="1"/>
  <c r="J200" i="1"/>
  <c r="I200" i="1"/>
  <c r="H200" i="1"/>
  <c r="G200" i="1"/>
  <c r="F200" i="1"/>
  <c r="E200" i="1"/>
  <c r="D200" i="1"/>
  <c r="C200" i="1"/>
  <c r="B200" i="1"/>
  <c r="J75" i="1"/>
  <c r="I75" i="1"/>
  <c r="H75" i="1"/>
  <c r="G75" i="1"/>
  <c r="F75" i="1"/>
  <c r="E75" i="1"/>
  <c r="D75" i="1"/>
  <c r="C75" i="1"/>
  <c r="B75" i="1"/>
  <c r="J228" i="1"/>
  <c r="I228" i="1"/>
  <c r="H228" i="1"/>
  <c r="G228" i="1"/>
  <c r="F228" i="1"/>
  <c r="E228" i="1"/>
  <c r="D228" i="1"/>
  <c r="C228" i="1"/>
  <c r="B228" i="1"/>
  <c r="J179" i="1"/>
  <c r="I179" i="1"/>
  <c r="H179" i="1"/>
  <c r="G179" i="1"/>
  <c r="F179" i="1"/>
  <c r="E179" i="1"/>
  <c r="D179" i="1"/>
  <c r="C179" i="1"/>
  <c r="B179" i="1"/>
  <c r="J123" i="1"/>
  <c r="I123" i="1"/>
  <c r="H123" i="1"/>
  <c r="G123" i="1"/>
  <c r="F123" i="1"/>
  <c r="E123" i="1"/>
  <c r="D123" i="1"/>
  <c r="C123" i="1"/>
  <c r="B123" i="1"/>
  <c r="J193" i="1"/>
  <c r="I193" i="1"/>
  <c r="H193" i="1"/>
  <c r="G193" i="1"/>
  <c r="F193" i="1"/>
  <c r="E193" i="1"/>
  <c r="D193" i="1"/>
  <c r="C193" i="1"/>
  <c r="B193" i="1"/>
  <c r="J242" i="1"/>
  <c r="I242" i="1"/>
  <c r="H242" i="1"/>
  <c r="G242" i="1"/>
  <c r="F242" i="1"/>
  <c r="E242" i="1"/>
  <c r="D242" i="1"/>
  <c r="C242" i="1"/>
  <c r="B242" i="1"/>
  <c r="J230" i="1"/>
  <c r="I230" i="1"/>
  <c r="H230" i="1"/>
  <c r="G230" i="1"/>
  <c r="F230" i="1"/>
  <c r="E230" i="1"/>
  <c r="D230" i="1"/>
  <c r="C230" i="1"/>
  <c r="B230" i="1"/>
  <c r="J6" i="1"/>
  <c r="I6" i="1"/>
  <c r="H6" i="1"/>
  <c r="G6" i="1"/>
  <c r="F6" i="1"/>
  <c r="E6" i="1"/>
  <c r="D6" i="1"/>
  <c r="C6" i="1"/>
  <c r="B6" i="1"/>
  <c r="J126" i="1"/>
  <c r="I126" i="1"/>
  <c r="H126" i="1"/>
  <c r="G126" i="1"/>
  <c r="F126" i="1"/>
  <c r="E126" i="1"/>
  <c r="D126" i="1"/>
  <c r="C126" i="1"/>
  <c r="B126" i="1"/>
  <c r="J68" i="1"/>
  <c r="I68" i="1"/>
  <c r="H68" i="1"/>
  <c r="G68" i="1"/>
  <c r="F68" i="1"/>
  <c r="E68" i="1"/>
  <c r="D68" i="1"/>
  <c r="C68" i="1"/>
  <c r="B68" i="1"/>
  <c r="J251" i="1"/>
  <c r="I251" i="1"/>
  <c r="H251" i="1"/>
  <c r="G251" i="1"/>
  <c r="F251" i="1"/>
  <c r="E251" i="1"/>
  <c r="D251" i="1"/>
  <c r="C251" i="1"/>
  <c r="B251" i="1"/>
  <c r="J192" i="1"/>
  <c r="I192" i="1"/>
  <c r="H192" i="1"/>
  <c r="G192" i="1"/>
  <c r="F192" i="1"/>
  <c r="E192" i="1"/>
  <c r="D192" i="1"/>
  <c r="C192" i="1"/>
  <c r="B192" i="1"/>
  <c r="J14" i="1"/>
  <c r="I14" i="1"/>
  <c r="H14" i="1"/>
  <c r="G14" i="1"/>
  <c r="F14" i="1"/>
  <c r="E14" i="1"/>
  <c r="D14" i="1"/>
  <c r="C14" i="1"/>
  <c r="B14" i="1"/>
  <c r="J185" i="1"/>
  <c r="I185" i="1"/>
  <c r="H185" i="1"/>
  <c r="G185" i="1"/>
  <c r="F185" i="1"/>
  <c r="E185" i="1"/>
  <c r="D185" i="1"/>
  <c r="C185" i="1"/>
  <c r="B185" i="1"/>
  <c r="J112" i="1"/>
  <c r="I112" i="1"/>
  <c r="H112" i="1"/>
  <c r="G112" i="1"/>
  <c r="F112" i="1"/>
  <c r="E112" i="1"/>
  <c r="D112" i="1"/>
  <c r="C112" i="1"/>
  <c r="B112" i="1"/>
  <c r="J110" i="1"/>
  <c r="I110" i="1"/>
  <c r="H110" i="1"/>
  <c r="G110" i="1"/>
  <c r="F110" i="1"/>
  <c r="E110" i="1"/>
  <c r="D110" i="1"/>
  <c r="C110" i="1"/>
  <c r="B110" i="1"/>
  <c r="J108" i="1"/>
  <c r="I108" i="1"/>
  <c r="H108" i="1"/>
  <c r="G108" i="1"/>
  <c r="F108" i="1"/>
  <c r="E108" i="1"/>
  <c r="D108" i="1"/>
  <c r="C108" i="1"/>
  <c r="B108" i="1"/>
  <c r="J24" i="1"/>
  <c r="I24" i="1"/>
  <c r="H24" i="1"/>
  <c r="G24" i="1"/>
  <c r="F24" i="1"/>
  <c r="E24" i="1"/>
  <c r="D24" i="1"/>
  <c r="C24" i="1"/>
  <c r="B24" i="1"/>
  <c r="J128" i="1"/>
  <c r="I128" i="1"/>
  <c r="H128" i="1"/>
  <c r="G128" i="1"/>
  <c r="F128" i="1"/>
  <c r="E128" i="1"/>
  <c r="D128" i="1"/>
  <c r="C128" i="1"/>
  <c r="B128" i="1"/>
  <c r="J156" i="1"/>
  <c r="I156" i="1"/>
  <c r="H156" i="1"/>
  <c r="G156" i="1"/>
  <c r="F156" i="1"/>
  <c r="E156" i="1"/>
  <c r="D156" i="1"/>
  <c r="C156" i="1"/>
  <c r="B156" i="1"/>
  <c r="J25" i="1"/>
  <c r="I25" i="1"/>
  <c r="H25" i="1"/>
  <c r="G25" i="1"/>
  <c r="F25" i="1"/>
  <c r="E25" i="1"/>
  <c r="D25" i="1"/>
  <c r="C25" i="1"/>
  <c r="B25" i="1"/>
  <c r="J144" i="1"/>
  <c r="I144" i="1"/>
  <c r="H144" i="1"/>
  <c r="G144" i="1"/>
  <c r="F144" i="1"/>
  <c r="E144" i="1"/>
  <c r="D144" i="1"/>
  <c r="C144" i="1"/>
  <c r="B144" i="1"/>
  <c r="J161" i="1"/>
  <c r="I161" i="1"/>
  <c r="H161" i="1"/>
  <c r="G161" i="1"/>
  <c r="F161" i="1"/>
  <c r="E161" i="1"/>
  <c r="D161" i="1"/>
  <c r="C161" i="1"/>
  <c r="B161" i="1"/>
  <c r="J174" i="1"/>
  <c r="I174" i="1"/>
  <c r="H174" i="1"/>
  <c r="G174" i="1"/>
  <c r="F174" i="1"/>
  <c r="E174" i="1"/>
  <c r="D174" i="1"/>
  <c r="C174" i="1"/>
  <c r="B174" i="1"/>
  <c r="J212" i="1"/>
  <c r="I212" i="1"/>
  <c r="H212" i="1"/>
  <c r="G212" i="1"/>
  <c r="F212" i="1"/>
  <c r="E212" i="1"/>
  <c r="D212" i="1"/>
  <c r="C212" i="1"/>
  <c r="B212" i="1"/>
  <c r="J113" i="1"/>
  <c r="I113" i="1"/>
  <c r="H113" i="1"/>
  <c r="G113" i="1"/>
  <c r="F113" i="1"/>
  <c r="E113" i="1"/>
  <c r="D113" i="1"/>
  <c r="C113" i="1"/>
  <c r="B113" i="1"/>
  <c r="J67" i="1"/>
  <c r="I67" i="1"/>
  <c r="H67" i="1"/>
  <c r="G67" i="1"/>
  <c r="F67" i="1"/>
  <c r="E67" i="1"/>
  <c r="D67" i="1"/>
  <c r="C67" i="1"/>
  <c r="B67" i="1"/>
  <c r="J208" i="1"/>
  <c r="I208" i="1"/>
  <c r="H208" i="1"/>
  <c r="G208" i="1"/>
  <c r="F208" i="1"/>
  <c r="E208" i="1"/>
  <c r="D208" i="1"/>
  <c r="C208" i="1"/>
  <c r="B208" i="1"/>
  <c r="J59" i="1"/>
  <c r="I59" i="1"/>
  <c r="H59" i="1"/>
  <c r="G59" i="1"/>
  <c r="F59" i="1"/>
  <c r="E59" i="1"/>
  <c r="D59" i="1"/>
  <c r="C59" i="1"/>
  <c r="B59" i="1"/>
  <c r="J236" i="1"/>
  <c r="I236" i="1"/>
  <c r="H236" i="1"/>
  <c r="G236" i="1"/>
  <c r="F236" i="1"/>
  <c r="E236" i="1"/>
  <c r="D236" i="1"/>
  <c r="C236" i="1"/>
  <c r="B236" i="1"/>
  <c r="J78" i="1"/>
  <c r="I78" i="1"/>
  <c r="H78" i="1"/>
  <c r="G78" i="1"/>
  <c r="F78" i="1"/>
  <c r="E78" i="1"/>
  <c r="D78" i="1"/>
  <c r="C78" i="1"/>
  <c r="B78" i="1"/>
  <c r="J167" i="1"/>
  <c r="I167" i="1"/>
  <c r="H167" i="1"/>
  <c r="G167" i="1"/>
  <c r="F167" i="1"/>
  <c r="E167" i="1"/>
  <c r="D167" i="1"/>
  <c r="C167" i="1"/>
  <c r="B167" i="1"/>
  <c r="J221" i="1"/>
  <c r="I221" i="1"/>
  <c r="H221" i="1"/>
  <c r="G221" i="1"/>
  <c r="F221" i="1"/>
  <c r="E221" i="1"/>
  <c r="D221" i="1"/>
  <c r="C221" i="1"/>
  <c r="B221" i="1"/>
  <c r="J60" i="1"/>
  <c r="I60" i="1"/>
  <c r="H60" i="1"/>
  <c r="G60" i="1"/>
  <c r="F60" i="1"/>
  <c r="E60" i="1"/>
  <c r="D60" i="1"/>
  <c r="C60" i="1"/>
  <c r="B60" i="1"/>
  <c r="J210" i="1"/>
  <c r="I210" i="1"/>
  <c r="H210" i="1"/>
  <c r="G210" i="1"/>
  <c r="F210" i="1"/>
  <c r="E210" i="1"/>
  <c r="D210" i="1"/>
  <c r="C210" i="1"/>
  <c r="B210" i="1"/>
  <c r="J114" i="1"/>
  <c r="I114" i="1"/>
  <c r="H114" i="1"/>
  <c r="G114" i="1"/>
  <c r="F114" i="1"/>
  <c r="E114" i="1"/>
  <c r="D114" i="1"/>
  <c r="C114" i="1"/>
  <c r="B114" i="1"/>
  <c r="J263" i="1"/>
  <c r="I263" i="1"/>
  <c r="H263" i="1"/>
  <c r="G263" i="1"/>
  <c r="F263" i="1"/>
  <c r="E263" i="1"/>
  <c r="D263" i="1"/>
  <c r="C263" i="1"/>
  <c r="B263" i="1"/>
  <c r="J223" i="1"/>
  <c r="I223" i="1"/>
  <c r="H223" i="1"/>
  <c r="G223" i="1"/>
  <c r="F223" i="1"/>
  <c r="E223" i="1"/>
  <c r="D223" i="1"/>
  <c r="C223" i="1"/>
  <c r="B223" i="1"/>
  <c r="J66" i="1"/>
  <c r="I66" i="1"/>
  <c r="H66" i="1"/>
  <c r="G66" i="1"/>
  <c r="F66" i="1"/>
  <c r="E66" i="1"/>
  <c r="D66" i="1"/>
  <c r="C66" i="1"/>
  <c r="B66" i="1"/>
  <c r="J170" i="1"/>
  <c r="I170" i="1"/>
  <c r="H170" i="1"/>
  <c r="G170" i="1"/>
  <c r="F170" i="1"/>
  <c r="E170" i="1"/>
  <c r="D170" i="1"/>
  <c r="C170" i="1"/>
  <c r="B170" i="1"/>
  <c r="J77" i="1"/>
  <c r="I77" i="1"/>
  <c r="H77" i="1"/>
  <c r="G77" i="1"/>
  <c r="F77" i="1"/>
  <c r="E77" i="1"/>
  <c r="D77" i="1"/>
  <c r="C77" i="1"/>
  <c r="B77" i="1"/>
  <c r="J246" i="1"/>
  <c r="I246" i="1"/>
  <c r="H246" i="1"/>
  <c r="G246" i="1"/>
  <c r="F246" i="1"/>
  <c r="E246" i="1"/>
  <c r="D246" i="1"/>
  <c r="C246" i="1"/>
  <c r="B246" i="1"/>
  <c r="J49" i="1"/>
  <c r="I49" i="1"/>
  <c r="H49" i="1"/>
  <c r="G49" i="1"/>
  <c r="F49" i="1"/>
  <c r="E49" i="1"/>
  <c r="D49" i="1"/>
  <c r="C49" i="1"/>
  <c r="B49" i="1"/>
  <c r="J261" i="1"/>
  <c r="I261" i="1"/>
  <c r="H261" i="1"/>
  <c r="G261" i="1"/>
  <c r="F261" i="1"/>
  <c r="E261" i="1"/>
  <c r="D261" i="1"/>
  <c r="C261" i="1"/>
  <c r="B261" i="1"/>
  <c r="J194" i="1"/>
  <c r="I194" i="1"/>
  <c r="H194" i="1"/>
  <c r="G194" i="1"/>
  <c r="F194" i="1"/>
  <c r="E194" i="1"/>
  <c r="D194" i="1"/>
  <c r="C194" i="1"/>
  <c r="B194" i="1"/>
  <c r="J65" i="1"/>
  <c r="I65" i="1"/>
  <c r="H65" i="1"/>
  <c r="G65" i="1"/>
  <c r="F65" i="1"/>
  <c r="E65" i="1"/>
  <c r="D65" i="1"/>
  <c r="C65" i="1"/>
  <c r="B65" i="1"/>
  <c r="J202" i="1"/>
  <c r="I202" i="1"/>
  <c r="H202" i="1"/>
  <c r="G202" i="1"/>
  <c r="F202" i="1"/>
  <c r="E202" i="1"/>
  <c r="D202" i="1"/>
  <c r="C202" i="1"/>
  <c r="B202" i="1"/>
  <c r="J33" i="1"/>
  <c r="I33" i="1"/>
  <c r="H33" i="1"/>
  <c r="G33" i="1"/>
  <c r="F33" i="1"/>
  <c r="E33" i="1"/>
  <c r="D33" i="1"/>
  <c r="C33" i="1"/>
  <c r="B33" i="1"/>
  <c r="J143" i="1"/>
  <c r="I143" i="1"/>
  <c r="H143" i="1"/>
  <c r="G143" i="1"/>
  <c r="F143" i="1"/>
  <c r="E143" i="1"/>
  <c r="D143" i="1"/>
  <c r="C143" i="1"/>
  <c r="B143" i="1"/>
  <c r="J44" i="1"/>
  <c r="I44" i="1"/>
  <c r="H44" i="1"/>
  <c r="G44" i="1"/>
  <c r="F44" i="1"/>
  <c r="E44" i="1"/>
  <c r="D44" i="1"/>
  <c r="C44" i="1"/>
  <c r="B44" i="1"/>
  <c r="J150" i="1"/>
  <c r="I150" i="1"/>
  <c r="H150" i="1"/>
  <c r="G150" i="1"/>
  <c r="F150" i="1"/>
  <c r="E150" i="1"/>
  <c r="D150" i="1"/>
  <c r="C150" i="1"/>
  <c r="B150" i="1"/>
  <c r="J106" i="1"/>
  <c r="I106" i="1"/>
  <c r="H106" i="1"/>
  <c r="G106" i="1"/>
  <c r="F106" i="1"/>
  <c r="E106" i="1"/>
  <c r="D106" i="1"/>
  <c r="C106" i="1"/>
  <c r="B106" i="1"/>
  <c r="J119" i="1"/>
  <c r="I119" i="1"/>
  <c r="H119" i="1"/>
  <c r="G119" i="1"/>
  <c r="F119" i="1"/>
  <c r="E119" i="1"/>
  <c r="D119" i="1"/>
  <c r="C119" i="1"/>
  <c r="B119" i="1"/>
  <c r="J213" i="1"/>
  <c r="I213" i="1"/>
  <c r="H213" i="1"/>
  <c r="G213" i="1"/>
  <c r="F213" i="1"/>
  <c r="E213" i="1"/>
  <c r="D213" i="1"/>
  <c r="C213" i="1"/>
  <c r="B213" i="1"/>
  <c r="J191" i="1"/>
  <c r="I191" i="1"/>
  <c r="H191" i="1"/>
  <c r="G191" i="1"/>
  <c r="F191" i="1"/>
  <c r="E191" i="1"/>
  <c r="D191" i="1"/>
  <c r="C191" i="1"/>
  <c r="B191" i="1"/>
  <c r="J103" i="1"/>
  <c r="I103" i="1"/>
  <c r="H103" i="1"/>
  <c r="G103" i="1"/>
  <c r="F103" i="1"/>
  <c r="E103" i="1"/>
  <c r="D103" i="1"/>
  <c r="C103" i="1"/>
  <c r="B103" i="1"/>
  <c r="J189" i="1"/>
  <c r="I189" i="1"/>
  <c r="H189" i="1"/>
  <c r="G189" i="1"/>
  <c r="F189" i="1"/>
  <c r="E189" i="1"/>
  <c r="D189" i="1"/>
  <c r="C189" i="1"/>
  <c r="B189" i="1"/>
  <c r="J129" i="1"/>
  <c r="I129" i="1"/>
  <c r="H129" i="1"/>
  <c r="G129" i="1"/>
  <c r="F129" i="1"/>
  <c r="E129" i="1"/>
  <c r="D129" i="1"/>
  <c r="C129" i="1"/>
  <c r="B129" i="1"/>
  <c r="J160" i="1"/>
  <c r="I160" i="1"/>
  <c r="H160" i="1"/>
  <c r="G160" i="1"/>
  <c r="F160" i="1"/>
  <c r="E160" i="1"/>
  <c r="D160" i="1"/>
  <c r="C160" i="1"/>
  <c r="B160" i="1"/>
  <c r="J165" i="1"/>
  <c r="I165" i="1"/>
  <c r="H165" i="1"/>
  <c r="G165" i="1"/>
  <c r="F165" i="1"/>
  <c r="E165" i="1"/>
  <c r="D165" i="1"/>
  <c r="C165" i="1"/>
  <c r="B165" i="1"/>
  <c r="J225" i="1"/>
  <c r="I225" i="1"/>
  <c r="H225" i="1"/>
  <c r="G225" i="1"/>
  <c r="F225" i="1"/>
  <c r="E225" i="1"/>
  <c r="D225" i="1"/>
  <c r="C225" i="1"/>
  <c r="B225" i="1"/>
  <c r="J53" i="1"/>
  <c r="I53" i="1"/>
  <c r="H53" i="1"/>
  <c r="G53" i="1"/>
  <c r="F53" i="1"/>
  <c r="E53" i="1"/>
  <c r="D53" i="1"/>
  <c r="C53" i="1"/>
  <c r="B53" i="1"/>
  <c r="J258" i="1"/>
  <c r="I258" i="1"/>
  <c r="H258" i="1"/>
  <c r="G258" i="1"/>
  <c r="F258" i="1"/>
  <c r="E258" i="1"/>
  <c r="D258" i="1"/>
  <c r="C258" i="1"/>
  <c r="B258" i="1"/>
  <c r="J233" i="1"/>
  <c r="I233" i="1"/>
  <c r="H233" i="1"/>
  <c r="G233" i="1"/>
  <c r="F233" i="1"/>
  <c r="E233" i="1"/>
  <c r="D233" i="1"/>
  <c r="C233" i="1"/>
  <c r="B233" i="1"/>
  <c r="J48" i="1"/>
  <c r="I48" i="1"/>
  <c r="H48" i="1"/>
  <c r="G48" i="1"/>
  <c r="F48" i="1"/>
  <c r="E48" i="1"/>
  <c r="D48" i="1"/>
  <c r="C48" i="1"/>
  <c r="B48" i="1"/>
  <c r="J135" i="1"/>
  <c r="I135" i="1"/>
  <c r="H135" i="1"/>
  <c r="G135" i="1"/>
  <c r="F135" i="1"/>
  <c r="E135" i="1"/>
  <c r="D135" i="1"/>
  <c r="C135" i="1"/>
  <c r="B135" i="1"/>
  <c r="J19" i="1"/>
  <c r="I19" i="1"/>
  <c r="H19" i="1"/>
  <c r="G19" i="1"/>
  <c r="F19" i="1"/>
  <c r="E19" i="1"/>
  <c r="D19" i="1"/>
  <c r="C19" i="1"/>
  <c r="B19" i="1"/>
  <c r="J219" i="1"/>
  <c r="I219" i="1"/>
  <c r="H219" i="1"/>
  <c r="G219" i="1"/>
  <c r="F219" i="1"/>
  <c r="E219" i="1"/>
  <c r="D219" i="1"/>
  <c r="C219" i="1"/>
  <c r="B219" i="1"/>
  <c r="J46" i="1"/>
  <c r="I46" i="1"/>
  <c r="H46" i="1"/>
  <c r="G46" i="1"/>
  <c r="F46" i="1"/>
  <c r="E46" i="1"/>
  <c r="D46" i="1"/>
  <c r="C46" i="1"/>
  <c r="B46" i="1"/>
  <c r="J90" i="1"/>
  <c r="I90" i="1"/>
  <c r="H90" i="1"/>
  <c r="G90" i="1"/>
  <c r="F90" i="1"/>
  <c r="E90" i="1"/>
  <c r="D90" i="1"/>
  <c r="C90" i="1"/>
  <c r="B90" i="1"/>
  <c r="J118" i="1"/>
  <c r="I118" i="1"/>
  <c r="H118" i="1"/>
  <c r="G118" i="1"/>
  <c r="F118" i="1"/>
  <c r="E118" i="1"/>
  <c r="D118" i="1"/>
  <c r="C118" i="1"/>
  <c r="B118" i="1"/>
  <c r="J145" i="1"/>
  <c r="I145" i="1"/>
  <c r="H145" i="1"/>
  <c r="G145" i="1"/>
  <c r="F145" i="1"/>
  <c r="E145" i="1"/>
  <c r="D145" i="1"/>
  <c r="C145" i="1"/>
  <c r="B145" i="1"/>
  <c r="J28" i="1"/>
  <c r="I28" i="1"/>
  <c r="H28" i="1"/>
  <c r="G28" i="1"/>
  <c r="F28" i="1"/>
  <c r="E28" i="1"/>
  <c r="D28" i="1"/>
  <c r="C28" i="1"/>
  <c r="B28" i="1"/>
  <c r="J62" i="1"/>
  <c r="I62" i="1"/>
  <c r="H62" i="1"/>
  <c r="G62" i="1"/>
  <c r="F62" i="1"/>
  <c r="E62" i="1"/>
  <c r="D62" i="1"/>
  <c r="C62" i="1"/>
  <c r="B62" i="1"/>
  <c r="J104" i="1"/>
  <c r="I104" i="1"/>
  <c r="H104" i="1"/>
  <c r="G104" i="1"/>
  <c r="F104" i="1"/>
  <c r="E104" i="1"/>
  <c r="D104" i="1"/>
  <c r="C104" i="1"/>
  <c r="B104" i="1"/>
  <c r="J15" i="1"/>
  <c r="I15" i="1"/>
  <c r="H15" i="1"/>
  <c r="G15" i="1"/>
  <c r="F15" i="1"/>
  <c r="E15" i="1"/>
  <c r="D15" i="1"/>
  <c r="C15" i="1"/>
  <c r="B15" i="1"/>
  <c r="J138" i="1"/>
  <c r="I138" i="1"/>
  <c r="H138" i="1"/>
  <c r="G138" i="1"/>
  <c r="F138" i="1"/>
  <c r="E138" i="1"/>
  <c r="D138" i="1"/>
  <c r="C138" i="1"/>
  <c r="B138" i="1"/>
  <c r="J76" i="1"/>
  <c r="I76" i="1"/>
  <c r="H76" i="1"/>
  <c r="G76" i="1"/>
  <c r="F76" i="1"/>
  <c r="E76" i="1"/>
  <c r="D76" i="1"/>
  <c r="C76" i="1"/>
  <c r="B76" i="1"/>
  <c r="J142" i="1"/>
  <c r="I142" i="1"/>
  <c r="H142" i="1"/>
  <c r="G142" i="1"/>
  <c r="F142" i="1"/>
  <c r="E142" i="1"/>
  <c r="D142" i="1"/>
  <c r="C142" i="1"/>
  <c r="B142" i="1"/>
  <c r="J248" i="1"/>
  <c r="I248" i="1"/>
  <c r="H248" i="1"/>
  <c r="G248" i="1"/>
  <c r="F248" i="1"/>
  <c r="E248" i="1"/>
  <c r="D248" i="1"/>
  <c r="C248" i="1"/>
  <c r="B248" i="1"/>
  <c r="J50" i="1"/>
  <c r="I50" i="1"/>
  <c r="H50" i="1"/>
  <c r="G50" i="1"/>
  <c r="F50" i="1"/>
  <c r="E50" i="1"/>
  <c r="D50" i="1"/>
  <c r="C50" i="1"/>
  <c r="B50" i="1"/>
  <c r="J256" i="1"/>
  <c r="I256" i="1"/>
  <c r="H256" i="1"/>
  <c r="G256" i="1"/>
  <c r="F256" i="1"/>
  <c r="E256" i="1"/>
  <c r="D256" i="1"/>
  <c r="C256" i="1"/>
  <c r="B256" i="1"/>
  <c r="J86" i="1"/>
  <c r="I86" i="1"/>
  <c r="H86" i="1"/>
  <c r="G86" i="1"/>
  <c r="F86" i="1"/>
  <c r="E86" i="1"/>
  <c r="D86" i="1"/>
  <c r="C86" i="1"/>
  <c r="B86" i="1"/>
  <c r="J35" i="1"/>
  <c r="I35" i="1"/>
  <c r="H35" i="1"/>
  <c r="G35" i="1"/>
  <c r="F35" i="1"/>
  <c r="E35" i="1"/>
  <c r="D35" i="1"/>
  <c r="C35" i="1"/>
  <c r="B35" i="1"/>
  <c r="J58" i="1"/>
  <c r="I58" i="1"/>
  <c r="H58" i="1"/>
  <c r="G58" i="1"/>
  <c r="F58" i="1"/>
  <c r="E58" i="1"/>
  <c r="D58" i="1"/>
  <c r="C58" i="1"/>
  <c r="B58" i="1"/>
  <c r="J220" i="1"/>
  <c r="I220" i="1"/>
  <c r="H220" i="1"/>
  <c r="G220" i="1"/>
  <c r="F220" i="1"/>
  <c r="E220" i="1"/>
  <c r="D220" i="1"/>
  <c r="C220" i="1"/>
  <c r="B220" i="1"/>
  <c r="J74" i="1"/>
  <c r="I74" i="1"/>
  <c r="H74" i="1"/>
  <c r="G74" i="1"/>
  <c r="F74" i="1"/>
  <c r="E74" i="1"/>
  <c r="D74" i="1"/>
  <c r="C74" i="1"/>
  <c r="B74" i="1"/>
  <c r="J63" i="1"/>
  <c r="I63" i="1"/>
  <c r="H63" i="1"/>
  <c r="G63" i="1"/>
  <c r="F63" i="1"/>
  <c r="E63" i="1"/>
  <c r="D63" i="1"/>
  <c r="C63" i="1"/>
  <c r="B63" i="1"/>
  <c r="J61" i="1"/>
  <c r="I61" i="1"/>
  <c r="H61" i="1"/>
  <c r="G61" i="1"/>
  <c r="F61" i="1"/>
  <c r="E61" i="1"/>
  <c r="D61" i="1"/>
  <c r="C61" i="1"/>
  <c r="B61" i="1"/>
  <c r="J196" i="1"/>
  <c r="I196" i="1"/>
  <c r="H196" i="1"/>
  <c r="G196" i="1"/>
  <c r="F196" i="1"/>
  <c r="E196" i="1"/>
  <c r="D196" i="1"/>
  <c r="C196" i="1"/>
  <c r="B196" i="1"/>
  <c r="J16" i="1"/>
  <c r="I16" i="1"/>
  <c r="H16" i="1"/>
  <c r="G16" i="1"/>
  <c r="F16" i="1"/>
  <c r="E16" i="1"/>
  <c r="D16" i="1"/>
  <c r="C16" i="1"/>
  <c r="B16" i="1"/>
  <c r="J157" i="1"/>
  <c r="I157" i="1"/>
  <c r="H157" i="1"/>
  <c r="G157" i="1"/>
  <c r="F157" i="1"/>
  <c r="E157" i="1"/>
  <c r="D157" i="1"/>
  <c r="C157" i="1"/>
  <c r="B157" i="1"/>
  <c r="J95" i="1"/>
  <c r="I95" i="1"/>
  <c r="H95" i="1"/>
  <c r="G95" i="1"/>
  <c r="F95" i="1"/>
  <c r="E95" i="1"/>
  <c r="D95" i="1"/>
  <c r="C95" i="1"/>
  <c r="B95" i="1"/>
  <c r="J172" i="1"/>
  <c r="I172" i="1"/>
  <c r="H172" i="1"/>
  <c r="G172" i="1"/>
  <c r="F172" i="1"/>
  <c r="E172" i="1"/>
  <c r="D172" i="1"/>
  <c r="C172" i="1"/>
  <c r="B172" i="1"/>
  <c r="J149" i="1"/>
  <c r="I149" i="1"/>
  <c r="H149" i="1"/>
  <c r="G149" i="1"/>
  <c r="F149" i="1"/>
  <c r="E149" i="1"/>
  <c r="D149" i="1"/>
  <c r="C149" i="1"/>
  <c r="B149" i="1"/>
  <c r="J177" i="1"/>
  <c r="I177" i="1"/>
  <c r="H177" i="1"/>
  <c r="G177" i="1"/>
  <c r="F177" i="1"/>
  <c r="E177" i="1"/>
  <c r="D177" i="1"/>
  <c r="C177" i="1"/>
  <c r="B177" i="1"/>
  <c r="J94" i="1"/>
  <c r="I94" i="1"/>
  <c r="H94" i="1"/>
  <c r="G94" i="1"/>
  <c r="F94" i="1"/>
  <c r="E94" i="1"/>
  <c r="D94" i="1"/>
  <c r="C94" i="1"/>
  <c r="B94" i="1"/>
  <c r="J39" i="1"/>
  <c r="I39" i="1"/>
  <c r="H39" i="1"/>
  <c r="G39" i="1"/>
  <c r="F39" i="1"/>
  <c r="E39" i="1"/>
  <c r="D39" i="1"/>
  <c r="C39" i="1"/>
  <c r="B39" i="1"/>
  <c r="J27" i="1"/>
  <c r="I27" i="1"/>
  <c r="H27" i="1"/>
  <c r="G27" i="1"/>
  <c r="F27" i="1"/>
  <c r="E27" i="1"/>
  <c r="D27" i="1"/>
  <c r="C27" i="1"/>
  <c r="B27" i="1"/>
  <c r="J83" i="1"/>
  <c r="I83" i="1"/>
  <c r="H83" i="1"/>
  <c r="G83" i="1"/>
  <c r="F83" i="1"/>
  <c r="E83" i="1"/>
  <c r="D83" i="1"/>
  <c r="C83" i="1"/>
  <c r="B83" i="1"/>
  <c r="J17" i="1"/>
  <c r="I17" i="1"/>
  <c r="H17" i="1"/>
  <c r="G17" i="1"/>
  <c r="F17" i="1"/>
  <c r="E17" i="1"/>
  <c r="D17" i="1"/>
  <c r="C17" i="1"/>
  <c r="B17" i="1"/>
  <c r="J183" i="1"/>
  <c r="I183" i="1"/>
  <c r="H183" i="1"/>
  <c r="G183" i="1"/>
  <c r="F183" i="1"/>
  <c r="E183" i="1"/>
  <c r="D183" i="1"/>
  <c r="C183" i="1"/>
  <c r="B183" i="1"/>
  <c r="J4" i="1"/>
  <c r="I4" i="1"/>
  <c r="H4" i="1"/>
  <c r="G4" i="1"/>
  <c r="F4" i="1"/>
  <c r="E4" i="1"/>
  <c r="D4" i="1"/>
  <c r="C4" i="1"/>
  <c r="B4" i="1"/>
  <c r="J232" i="1"/>
  <c r="I232" i="1"/>
  <c r="H232" i="1"/>
  <c r="G232" i="1"/>
  <c r="F232" i="1"/>
  <c r="E232" i="1"/>
  <c r="D232" i="1"/>
  <c r="C232" i="1"/>
  <c r="B232" i="1"/>
  <c r="J130" i="1"/>
  <c r="I130" i="1"/>
  <c r="H130" i="1"/>
  <c r="G130" i="1"/>
  <c r="F130" i="1"/>
  <c r="E130" i="1"/>
  <c r="D130" i="1"/>
  <c r="C130" i="1"/>
  <c r="B130" i="1"/>
  <c r="J91" i="1"/>
  <c r="I91" i="1"/>
  <c r="H91" i="1"/>
  <c r="G91" i="1"/>
  <c r="F91" i="1"/>
  <c r="E91" i="1"/>
  <c r="D91" i="1"/>
  <c r="C91" i="1"/>
  <c r="B91" i="1"/>
  <c r="J153" i="1"/>
  <c r="I153" i="1"/>
  <c r="H153" i="1"/>
  <c r="G153" i="1"/>
  <c r="F153" i="1"/>
  <c r="E153" i="1"/>
  <c r="D153" i="1"/>
  <c r="C153" i="1"/>
  <c r="B153" i="1"/>
  <c r="J32" i="1"/>
  <c r="I32" i="1"/>
  <c r="H32" i="1"/>
  <c r="G32" i="1"/>
  <c r="F32" i="1"/>
  <c r="E32" i="1"/>
  <c r="D32" i="1"/>
  <c r="C32" i="1"/>
  <c r="B32" i="1"/>
  <c r="J2" i="1"/>
  <c r="I2" i="1"/>
  <c r="H2" i="1"/>
  <c r="G2" i="1"/>
  <c r="F2" i="1"/>
  <c r="E2" i="1"/>
  <c r="D2" i="1"/>
  <c r="C2" i="1"/>
  <c r="B2" i="1"/>
  <c r="J29" i="1"/>
  <c r="I29" i="1"/>
  <c r="H29" i="1"/>
  <c r="G29" i="1"/>
  <c r="F29" i="1"/>
  <c r="E29" i="1"/>
  <c r="D29" i="1"/>
  <c r="C29" i="1"/>
  <c r="B29" i="1"/>
  <c r="J131" i="1"/>
  <c r="I131" i="1"/>
  <c r="H131" i="1"/>
  <c r="G131" i="1"/>
  <c r="F131" i="1"/>
  <c r="E131" i="1"/>
  <c r="D131" i="1"/>
  <c r="C131" i="1"/>
  <c r="B131" i="1"/>
  <c r="J188" i="1"/>
  <c r="I188" i="1"/>
  <c r="H188" i="1"/>
  <c r="G188" i="1"/>
  <c r="F188" i="1"/>
  <c r="E188" i="1"/>
  <c r="D188" i="1"/>
  <c r="C188" i="1"/>
  <c r="B188" i="1"/>
  <c r="J120" i="1"/>
  <c r="I120" i="1"/>
  <c r="H120" i="1"/>
  <c r="G120" i="1"/>
  <c r="F120" i="1"/>
  <c r="E120" i="1"/>
  <c r="D120" i="1"/>
  <c r="C120" i="1"/>
  <c r="B120" i="1"/>
  <c r="J169" i="1"/>
  <c r="I169" i="1"/>
  <c r="H169" i="1"/>
  <c r="G169" i="1"/>
  <c r="F169" i="1"/>
  <c r="E169" i="1"/>
  <c r="D169" i="1"/>
  <c r="C169" i="1"/>
  <c r="B169" i="1"/>
  <c r="J124" i="1"/>
  <c r="I124" i="1"/>
  <c r="H124" i="1"/>
  <c r="G124" i="1"/>
  <c r="F124" i="1"/>
  <c r="E124" i="1"/>
  <c r="D124" i="1"/>
  <c r="C124" i="1"/>
  <c r="B124" i="1"/>
  <c r="J134" i="1"/>
  <c r="I134" i="1"/>
  <c r="H134" i="1"/>
  <c r="G134" i="1"/>
  <c r="F134" i="1"/>
  <c r="E134" i="1"/>
  <c r="D134" i="1"/>
  <c r="C134" i="1"/>
  <c r="B134" i="1"/>
  <c r="J158" i="1"/>
  <c r="I158" i="1"/>
  <c r="H158" i="1"/>
  <c r="G158" i="1"/>
  <c r="F158" i="1"/>
  <c r="E158" i="1"/>
  <c r="D158" i="1"/>
  <c r="C158" i="1"/>
  <c r="B158" i="1"/>
  <c r="J41" i="1"/>
  <c r="I41" i="1"/>
  <c r="H41" i="1"/>
  <c r="G41" i="1"/>
  <c r="F41" i="1"/>
  <c r="E41" i="1"/>
  <c r="D41" i="1"/>
  <c r="C41" i="1"/>
  <c r="B41" i="1"/>
  <c r="J73" i="1"/>
  <c r="I73" i="1"/>
  <c r="H73" i="1"/>
  <c r="G73" i="1"/>
  <c r="F73" i="1"/>
  <c r="E73" i="1"/>
  <c r="D73" i="1"/>
  <c r="C73" i="1"/>
  <c r="B73" i="1"/>
  <c r="J178" i="1"/>
  <c r="I178" i="1"/>
  <c r="H178" i="1"/>
  <c r="G178" i="1"/>
  <c r="F178" i="1"/>
  <c r="E178" i="1"/>
  <c r="D178" i="1"/>
  <c r="C178" i="1"/>
  <c r="B178" i="1"/>
  <c r="J173" i="1"/>
  <c r="I173" i="1"/>
  <c r="H173" i="1"/>
  <c r="G173" i="1"/>
  <c r="F173" i="1"/>
  <c r="E173" i="1"/>
  <c r="D173" i="1"/>
  <c r="C173" i="1"/>
  <c r="B173" i="1"/>
  <c r="J69" i="1"/>
  <c r="I69" i="1"/>
  <c r="H69" i="1"/>
  <c r="G69" i="1"/>
  <c r="F69" i="1"/>
  <c r="E69" i="1"/>
  <c r="D69" i="1"/>
  <c r="C69" i="1"/>
  <c r="B69" i="1"/>
  <c r="J70" i="1"/>
  <c r="I70" i="1"/>
  <c r="H70" i="1"/>
  <c r="G70" i="1"/>
  <c r="F70" i="1"/>
  <c r="E70" i="1"/>
  <c r="D70" i="1"/>
  <c r="C70" i="1"/>
  <c r="B70" i="1"/>
  <c r="J176" i="1"/>
  <c r="I176" i="1"/>
  <c r="H176" i="1"/>
  <c r="G176" i="1"/>
  <c r="F176" i="1"/>
  <c r="E176" i="1"/>
  <c r="D176" i="1"/>
  <c r="C176" i="1"/>
  <c r="B176" i="1"/>
  <c r="J54" i="1"/>
  <c r="I54" i="1"/>
  <c r="H54" i="1"/>
  <c r="G54" i="1"/>
  <c r="F54" i="1"/>
  <c r="E54" i="1"/>
  <c r="D54" i="1"/>
  <c r="C54" i="1"/>
  <c r="B54" i="1"/>
  <c r="J92" i="1"/>
  <c r="I92" i="1"/>
  <c r="H92" i="1"/>
  <c r="G92" i="1"/>
  <c r="F92" i="1"/>
  <c r="E92" i="1"/>
  <c r="D92" i="1"/>
  <c r="C92" i="1"/>
  <c r="B92" i="1"/>
  <c r="J11" i="1"/>
  <c r="I11" i="1"/>
  <c r="H11" i="1"/>
  <c r="G11" i="1"/>
  <c r="F11" i="1"/>
  <c r="E11" i="1"/>
  <c r="D11" i="1"/>
  <c r="C11" i="1"/>
  <c r="B11" i="1"/>
  <c r="J197" i="1"/>
  <c r="I197" i="1"/>
  <c r="H197" i="1"/>
  <c r="G197" i="1"/>
  <c r="F197" i="1"/>
  <c r="E197" i="1"/>
  <c r="D197" i="1"/>
  <c r="C197" i="1"/>
  <c r="B197" i="1"/>
  <c r="J3" i="1"/>
  <c r="I3" i="1"/>
  <c r="H3" i="1"/>
  <c r="G3" i="1"/>
  <c r="F3" i="1"/>
  <c r="E3" i="1"/>
  <c r="D3" i="1"/>
  <c r="C3" i="1"/>
  <c r="B3" i="1"/>
  <c r="J180" i="1"/>
  <c r="I180" i="1"/>
  <c r="H180" i="1"/>
  <c r="G180" i="1"/>
  <c r="F180" i="1"/>
  <c r="E180" i="1"/>
  <c r="D180" i="1"/>
  <c r="C180" i="1"/>
  <c r="B180" i="1"/>
  <c r="J5" i="1"/>
  <c r="I5" i="1"/>
  <c r="H5" i="1"/>
  <c r="G5" i="1"/>
  <c r="F5" i="1"/>
  <c r="E5" i="1"/>
  <c r="D5" i="1"/>
  <c r="C5" i="1"/>
  <c r="B5" i="1"/>
  <c r="J13" i="1"/>
  <c r="I13" i="1"/>
  <c r="H13" i="1"/>
  <c r="G13" i="1"/>
  <c r="F13" i="1"/>
  <c r="E13" i="1"/>
  <c r="D13" i="1"/>
  <c r="C13" i="1"/>
  <c r="B13" i="1"/>
  <c r="J7" i="1"/>
  <c r="I7" i="1"/>
  <c r="H7" i="1"/>
  <c r="G7" i="1"/>
  <c r="F7" i="1"/>
  <c r="E7" i="1"/>
  <c r="D7" i="1"/>
  <c r="C7" i="1"/>
  <c r="B7" i="1"/>
  <c r="J214" i="1"/>
  <c r="I214" i="1"/>
  <c r="H214" i="1"/>
  <c r="G214" i="1"/>
  <c r="F214" i="1"/>
  <c r="E214" i="1"/>
  <c r="D214" i="1"/>
  <c r="C214" i="1"/>
  <c r="B214" i="1"/>
  <c r="J80" i="1"/>
  <c r="I80" i="1"/>
  <c r="H80" i="1"/>
  <c r="G80" i="1"/>
  <c r="F80" i="1"/>
  <c r="E80" i="1"/>
  <c r="D80" i="1"/>
  <c r="C80" i="1"/>
  <c r="B80" i="1"/>
  <c r="J216" i="1"/>
  <c r="I216" i="1"/>
  <c r="H216" i="1"/>
  <c r="G216" i="1"/>
  <c r="F216" i="1"/>
  <c r="E216" i="1"/>
  <c r="D216" i="1"/>
  <c r="C216" i="1"/>
  <c r="B216" i="1"/>
  <c r="J31" i="1"/>
  <c r="I31" i="1"/>
  <c r="H31" i="1"/>
  <c r="G31" i="1"/>
  <c r="F31" i="1"/>
  <c r="E31" i="1"/>
  <c r="D31" i="1"/>
  <c r="C31" i="1"/>
  <c r="B31" i="1"/>
  <c r="J71" i="1"/>
  <c r="I71" i="1"/>
  <c r="H71" i="1"/>
  <c r="G71" i="1"/>
  <c r="F71" i="1"/>
  <c r="E71" i="1"/>
  <c r="D71" i="1"/>
  <c r="C71" i="1"/>
  <c r="B71" i="1"/>
  <c r="J217" i="1"/>
  <c r="I217" i="1"/>
  <c r="H217" i="1"/>
  <c r="G217" i="1"/>
  <c r="F217" i="1"/>
  <c r="E217" i="1"/>
  <c r="D217" i="1"/>
  <c r="C217" i="1"/>
  <c r="B217" i="1"/>
  <c r="J64" i="1"/>
  <c r="I64" i="1"/>
  <c r="H64" i="1"/>
  <c r="G64" i="1"/>
  <c r="F64" i="1"/>
  <c r="E64" i="1"/>
  <c r="D64" i="1"/>
  <c r="C64" i="1"/>
  <c r="B64" i="1"/>
  <c r="J115" i="1"/>
  <c r="I115" i="1"/>
  <c r="H115" i="1"/>
  <c r="G115" i="1"/>
  <c r="F115" i="1"/>
  <c r="E115" i="1"/>
  <c r="D115" i="1"/>
  <c r="C115" i="1"/>
  <c r="B115" i="1"/>
  <c r="J175" i="1"/>
  <c r="I175" i="1"/>
  <c r="H175" i="1"/>
  <c r="G175" i="1"/>
  <c r="F175" i="1"/>
  <c r="E175" i="1"/>
  <c r="D175" i="1"/>
  <c r="C175" i="1"/>
  <c r="B175" i="1"/>
  <c r="J10" i="1"/>
  <c r="I10" i="1"/>
  <c r="H10" i="1"/>
  <c r="G10" i="1"/>
  <c r="F10" i="1"/>
  <c r="E10" i="1"/>
  <c r="D10" i="1"/>
  <c r="C10" i="1"/>
  <c r="B10" i="1"/>
  <c r="J181" i="1"/>
  <c r="I181" i="1"/>
  <c r="H181" i="1"/>
  <c r="G181" i="1"/>
  <c r="F181" i="1"/>
  <c r="E181" i="1"/>
  <c r="D181" i="1"/>
  <c r="C181" i="1"/>
  <c r="B181" i="1"/>
  <c r="J20" i="1"/>
  <c r="I20" i="1"/>
  <c r="H20" i="1"/>
  <c r="G20" i="1"/>
  <c r="F20" i="1"/>
  <c r="E20" i="1"/>
  <c r="D20" i="1"/>
  <c r="C20" i="1"/>
  <c r="B20" i="1"/>
  <c r="J38" i="1"/>
  <c r="I38" i="1"/>
  <c r="H38" i="1"/>
  <c r="G38" i="1"/>
  <c r="F38" i="1"/>
  <c r="E38" i="1"/>
  <c r="D38" i="1"/>
  <c r="C38" i="1"/>
  <c r="B38" i="1"/>
  <c r="J122" i="1"/>
  <c r="I122" i="1"/>
  <c r="H122" i="1"/>
  <c r="G122" i="1"/>
  <c r="F122" i="1"/>
  <c r="E122" i="1"/>
  <c r="D122" i="1"/>
  <c r="C122" i="1"/>
  <c r="B122" i="1"/>
  <c r="J81" i="1"/>
  <c r="I81" i="1"/>
  <c r="H81" i="1"/>
  <c r="G81" i="1"/>
  <c r="F81" i="1"/>
  <c r="E81" i="1"/>
  <c r="D81" i="1"/>
  <c r="C81" i="1"/>
  <c r="B81" i="1"/>
  <c r="J132" i="1"/>
  <c r="I132" i="1"/>
  <c r="H132" i="1"/>
  <c r="G132" i="1"/>
  <c r="F132" i="1"/>
  <c r="E132" i="1"/>
  <c r="D132" i="1"/>
  <c r="C132" i="1"/>
  <c r="B132" i="1"/>
  <c r="J184" i="1"/>
  <c r="I184" i="1"/>
  <c r="H184" i="1"/>
  <c r="G184" i="1"/>
  <c r="F184" i="1"/>
  <c r="E184" i="1"/>
  <c r="D184" i="1"/>
  <c r="C184" i="1"/>
  <c r="B184" i="1"/>
  <c r="J43" i="1"/>
  <c r="I43" i="1"/>
  <c r="H43" i="1"/>
  <c r="G43" i="1"/>
  <c r="F43" i="1"/>
  <c r="E43" i="1"/>
  <c r="D43" i="1"/>
  <c r="C43" i="1"/>
  <c r="B43" i="1"/>
  <c r="J88" i="1"/>
  <c r="I88" i="1"/>
  <c r="H88" i="1"/>
  <c r="G88" i="1"/>
  <c r="F88" i="1"/>
  <c r="E88" i="1"/>
  <c r="D88" i="1"/>
  <c r="C88" i="1"/>
  <c r="B88" i="1"/>
  <c r="J21" i="1"/>
  <c r="I21" i="1"/>
  <c r="H21" i="1"/>
  <c r="G21" i="1"/>
  <c r="F21" i="1"/>
  <c r="E21" i="1"/>
  <c r="D21" i="1"/>
  <c r="C21" i="1"/>
  <c r="B21" i="1"/>
  <c r="J36" i="1"/>
  <c r="I36" i="1"/>
  <c r="H36" i="1"/>
  <c r="G36" i="1"/>
  <c r="F36" i="1"/>
  <c r="E36" i="1"/>
  <c r="D36" i="1"/>
  <c r="C36" i="1"/>
  <c r="B36" i="1"/>
  <c r="J47" i="1"/>
  <c r="I47" i="1"/>
  <c r="H47" i="1"/>
  <c r="G47" i="1"/>
  <c r="F47" i="1"/>
  <c r="E47" i="1"/>
  <c r="D47" i="1"/>
  <c r="C47" i="1"/>
  <c r="B47" i="1"/>
  <c r="J9" i="1"/>
  <c r="I9" i="1"/>
  <c r="H9" i="1"/>
  <c r="G9" i="1"/>
  <c r="F9" i="1"/>
  <c r="E9" i="1"/>
  <c r="D9" i="1"/>
  <c r="C9" i="1"/>
  <c r="B9" i="1"/>
  <c r="J206" i="1"/>
  <c r="I206" i="1"/>
  <c r="H206" i="1"/>
  <c r="G206" i="1"/>
  <c r="F206" i="1"/>
  <c r="E206" i="1"/>
  <c r="D206" i="1"/>
  <c r="C206" i="1"/>
  <c r="B206" i="1"/>
  <c r="J40" i="1"/>
  <c r="I40" i="1"/>
  <c r="H40" i="1"/>
  <c r="G40" i="1"/>
  <c r="F40" i="1"/>
  <c r="E40" i="1"/>
  <c r="D40" i="1"/>
  <c r="C40" i="1"/>
  <c r="B40" i="1"/>
  <c r="J99" i="1"/>
  <c r="I99" i="1"/>
  <c r="H99" i="1"/>
  <c r="G99" i="1"/>
  <c r="F99" i="1"/>
  <c r="E99" i="1"/>
  <c r="D99" i="1"/>
  <c r="C99" i="1"/>
  <c r="B99" i="1"/>
  <c r="J12" i="1"/>
  <c r="I12" i="1"/>
  <c r="H12" i="1"/>
  <c r="G12" i="1"/>
  <c r="F12" i="1"/>
  <c r="E12" i="1"/>
  <c r="D12" i="1"/>
  <c r="C12" i="1"/>
  <c r="B12" i="1"/>
  <c r="J121" i="1"/>
  <c r="I121" i="1"/>
  <c r="H121" i="1"/>
  <c r="G121" i="1"/>
  <c r="F121" i="1"/>
  <c r="E121" i="1"/>
  <c r="D121" i="1"/>
  <c r="C121" i="1"/>
  <c r="B121" i="1"/>
  <c r="J34" i="1"/>
  <c r="I34" i="1"/>
  <c r="H34" i="1"/>
  <c r="G34" i="1"/>
  <c r="F34" i="1"/>
  <c r="E34" i="1"/>
  <c r="D34" i="1"/>
  <c r="C34" i="1"/>
  <c r="B34" i="1"/>
  <c r="J235" i="1"/>
  <c r="I235" i="1"/>
  <c r="H235" i="1"/>
  <c r="G235" i="1"/>
  <c r="F235" i="1"/>
  <c r="E235" i="1"/>
  <c r="D235" i="1"/>
  <c r="C235" i="1"/>
  <c r="B235" i="1"/>
  <c r="J18" i="1"/>
  <c r="I18" i="1"/>
  <c r="H18" i="1"/>
  <c r="G18" i="1"/>
  <c r="F18" i="1"/>
  <c r="E18" i="1"/>
  <c r="D18" i="1"/>
  <c r="C18" i="1"/>
  <c r="B18" i="1"/>
  <c r="J163" i="1"/>
  <c r="I163" i="1"/>
  <c r="H163" i="1"/>
  <c r="G163" i="1"/>
  <c r="F163" i="1"/>
  <c r="E163" i="1"/>
  <c r="D163" i="1"/>
  <c r="C163" i="1"/>
  <c r="B163" i="1"/>
  <c r="J26" i="1"/>
  <c r="I26" i="1"/>
  <c r="H26" i="1"/>
  <c r="G26" i="1"/>
  <c r="F26" i="1"/>
  <c r="E26" i="1"/>
  <c r="D26" i="1"/>
  <c r="C26" i="1"/>
  <c r="B26" i="1"/>
  <c r="K103" i="1"/>
  <c r="L103" i="1"/>
  <c r="K106" i="1"/>
  <c r="L106" i="1"/>
  <c r="K128" i="1"/>
  <c r="L128" i="1"/>
  <c r="K111" i="1"/>
  <c r="L111" i="1"/>
  <c r="K265" i="1"/>
  <c r="L265" i="1"/>
  <c r="K198" i="1"/>
  <c r="K109" i="1"/>
  <c r="L109" i="1"/>
  <c r="K51" i="1"/>
  <c r="L51" i="1"/>
  <c r="K67" i="1"/>
  <c r="L67" i="1"/>
  <c r="K156" i="1"/>
  <c r="L156" i="1"/>
  <c r="K251" i="1"/>
  <c r="L251" i="1"/>
  <c r="K123" i="1"/>
  <c r="L123" i="1"/>
  <c r="K30" i="1"/>
  <c r="L30" i="1"/>
  <c r="K162" i="1"/>
  <c r="L162" i="1"/>
  <c r="K57" i="1"/>
  <c r="L57" i="1"/>
  <c r="K116" i="1"/>
  <c r="L116" i="1"/>
  <c r="K127" i="1"/>
  <c r="L127" i="1"/>
  <c r="K91" i="1"/>
  <c r="L91" i="1"/>
  <c r="K62" i="1"/>
  <c r="L62" i="1"/>
  <c r="K129" i="1"/>
  <c r="L129" i="1"/>
  <c r="K150" i="1"/>
  <c r="L150" i="1"/>
  <c r="K261" i="1"/>
  <c r="L261" i="1"/>
  <c r="K114" i="1"/>
  <c r="L114" i="1"/>
  <c r="K241" i="1"/>
  <c r="L241" i="1"/>
  <c r="K148" i="1"/>
  <c r="L148" i="1"/>
  <c r="K97" i="1"/>
  <c r="L97" i="1"/>
  <c r="K237" i="1"/>
  <c r="L237" i="1"/>
  <c r="K254" i="1"/>
  <c r="L254" i="1"/>
  <c r="K247" i="1"/>
  <c r="L247" i="1"/>
  <c r="K152" i="1"/>
  <c r="L152" i="1"/>
  <c r="K146" i="1"/>
  <c r="L146" i="1"/>
  <c r="K120" i="1"/>
  <c r="L120" i="1"/>
  <c r="K49" i="1"/>
  <c r="L49" i="1"/>
  <c r="K210" i="1"/>
  <c r="L210" i="1"/>
  <c r="K208" i="1"/>
  <c r="L208" i="1"/>
  <c r="K192" i="1"/>
  <c r="L192" i="1"/>
  <c r="K179" i="1"/>
  <c r="L179" i="1"/>
  <c r="K257" i="1"/>
  <c r="L257" i="1"/>
  <c r="K151" i="1"/>
  <c r="L151" i="1"/>
  <c r="K264" i="1"/>
  <c r="L264" i="1"/>
  <c r="K121" i="1"/>
  <c r="L121" i="1"/>
  <c r="K12" i="1"/>
  <c r="L12" i="1"/>
  <c r="K26" i="1"/>
  <c r="L26" i="1"/>
  <c r="K44" i="1"/>
  <c r="L44" i="1"/>
  <c r="K246" i="1"/>
  <c r="L246" i="1"/>
  <c r="K24" i="1"/>
  <c r="L24" i="1"/>
  <c r="K68" i="1"/>
  <c r="L68" i="1"/>
  <c r="K253" i="1"/>
  <c r="L253" i="1"/>
  <c r="K18" i="1"/>
  <c r="L18" i="1"/>
  <c r="K183" i="1"/>
  <c r="L183" i="1"/>
  <c r="K17" i="1"/>
  <c r="L17" i="1"/>
  <c r="K172" i="1"/>
  <c r="L172" i="1"/>
  <c r="K138" i="1"/>
  <c r="L138" i="1"/>
  <c r="K46" i="1"/>
  <c r="L46" i="1"/>
  <c r="K225" i="1"/>
  <c r="L225" i="1"/>
  <c r="K213" i="1"/>
  <c r="L213" i="1"/>
  <c r="K65" i="1"/>
  <c r="L65" i="1"/>
  <c r="K223" i="1"/>
  <c r="L223" i="1"/>
  <c r="K236" i="1"/>
  <c r="L236" i="1"/>
  <c r="K144" i="1"/>
  <c r="L144" i="1"/>
  <c r="K185" i="1"/>
  <c r="L185" i="1"/>
  <c r="K242" i="1"/>
  <c r="L242" i="1"/>
  <c r="K245" i="1"/>
  <c r="L245" i="1"/>
  <c r="K72" i="1"/>
  <c r="L72" i="1"/>
  <c r="K55" i="1"/>
  <c r="L55" i="1"/>
  <c r="K201" i="1"/>
  <c r="L201" i="1"/>
  <c r="K117" i="1"/>
  <c r="L117" i="1"/>
  <c r="K250" i="1"/>
  <c r="L250" i="1"/>
  <c r="K234" i="1"/>
  <c r="L234" i="1"/>
  <c r="K137" i="1"/>
  <c r="L137" i="1"/>
  <c r="K105" i="1"/>
  <c r="L105" i="1"/>
  <c r="K204" i="1"/>
  <c r="L204" i="1"/>
  <c r="K52" i="1"/>
  <c r="L52" i="1"/>
  <c r="K218" i="1"/>
  <c r="L218" i="1"/>
  <c r="K122" i="1"/>
  <c r="L122" i="1"/>
  <c r="K13" i="1"/>
  <c r="L13" i="1"/>
  <c r="K124" i="1"/>
  <c r="L124" i="1"/>
  <c r="K119" i="1"/>
  <c r="L119" i="1"/>
  <c r="K194" i="1"/>
  <c r="L194" i="1"/>
  <c r="K263" i="1"/>
  <c r="L263" i="1"/>
  <c r="K59" i="1"/>
  <c r="L59" i="1"/>
  <c r="K25" i="1"/>
  <c r="L25" i="1"/>
  <c r="K14" i="1"/>
  <c r="L14" i="1"/>
  <c r="K193" i="1"/>
  <c r="L193" i="1"/>
  <c r="K187" i="1"/>
  <c r="L187" i="1"/>
  <c r="K260" i="1"/>
  <c r="L260" i="1"/>
  <c r="K205" i="1"/>
  <c r="L205" i="1"/>
  <c r="K100" i="1"/>
  <c r="L100" i="1"/>
  <c r="K23" i="1"/>
  <c r="L23" i="1"/>
  <c r="K159" i="1"/>
  <c r="L159" i="1"/>
  <c r="K238" i="1"/>
  <c r="L238" i="1"/>
  <c r="K231" i="1"/>
  <c r="L231" i="1"/>
  <c r="K164" i="1"/>
  <c r="L164" i="1"/>
  <c r="K199" i="1"/>
  <c r="L199" i="1"/>
  <c r="K82" i="1"/>
  <c r="L82" i="1"/>
  <c r="K107" i="1"/>
  <c r="L107" i="1"/>
  <c r="K71" i="1"/>
  <c r="L71" i="1"/>
  <c r="K83" i="1"/>
  <c r="L83" i="1"/>
  <c r="K86" i="1"/>
  <c r="L86" i="1"/>
  <c r="K15" i="1"/>
  <c r="L15" i="1"/>
  <c r="K165" i="1"/>
  <c r="L165" i="1"/>
  <c r="K160" i="1"/>
  <c r="L160" i="1"/>
  <c r="K140" i="1"/>
  <c r="L140" i="1"/>
  <c r="K139" i="1"/>
  <c r="L139" i="1"/>
  <c r="K155" i="1"/>
  <c r="L155" i="1"/>
  <c r="K171" i="1"/>
  <c r="L171" i="1"/>
  <c r="K203" i="1"/>
  <c r="L203" i="1"/>
  <c r="K141" i="1"/>
  <c r="L141" i="1"/>
  <c r="K252" i="1"/>
  <c r="L252" i="1"/>
  <c r="K222" i="1"/>
  <c r="L222" i="1"/>
  <c r="K31" i="1"/>
  <c r="L31" i="1"/>
  <c r="K3" i="1"/>
  <c r="L3" i="1"/>
  <c r="K60" i="1"/>
  <c r="L60" i="1"/>
  <c r="K228" i="1"/>
  <c r="L228" i="1"/>
  <c r="K42" i="1"/>
  <c r="L42" i="1"/>
  <c r="K227" i="1"/>
  <c r="L227" i="1"/>
  <c r="K45" i="1"/>
  <c r="L45" i="1"/>
  <c r="K102" i="1"/>
  <c r="L102" i="1"/>
  <c r="K88" i="1"/>
  <c r="L88" i="1"/>
  <c r="K181" i="1"/>
  <c r="L181" i="1"/>
  <c r="K216" i="1"/>
  <c r="L216" i="1"/>
  <c r="K197" i="1"/>
  <c r="L197" i="1"/>
  <c r="K178" i="1"/>
  <c r="L178" i="1"/>
  <c r="K130" i="1"/>
  <c r="L130" i="1"/>
  <c r="K94" i="1"/>
  <c r="L94" i="1"/>
  <c r="K61" i="1"/>
  <c r="L61" i="1"/>
  <c r="K50" i="1"/>
  <c r="L50" i="1"/>
  <c r="K28" i="1"/>
  <c r="L28" i="1"/>
  <c r="K48" i="1"/>
  <c r="L48" i="1"/>
  <c r="K189" i="1"/>
  <c r="L189" i="1"/>
  <c r="K96" i="1"/>
  <c r="L96" i="1"/>
  <c r="K21" i="1"/>
  <c r="L21" i="1"/>
  <c r="K20" i="1"/>
  <c r="L20" i="1"/>
  <c r="K173" i="1"/>
  <c r="L173" i="1"/>
  <c r="K229" i="1"/>
  <c r="L229" i="1"/>
  <c r="K163" i="1"/>
  <c r="L163" i="1"/>
  <c r="K184" i="1"/>
  <c r="L184" i="1"/>
  <c r="K175" i="1"/>
  <c r="L175" i="1"/>
  <c r="K41" i="1"/>
  <c r="L41" i="1"/>
  <c r="K188" i="1"/>
  <c r="L188" i="1"/>
  <c r="K232" i="1"/>
  <c r="L232" i="1"/>
  <c r="K177" i="1"/>
  <c r="L177" i="1"/>
  <c r="K63" i="1"/>
  <c r="L63" i="1"/>
  <c r="K248" i="1"/>
  <c r="L248" i="1"/>
  <c r="K142" i="1"/>
  <c r="L142" i="1"/>
  <c r="K145" i="1"/>
  <c r="L145" i="1"/>
  <c r="K118" i="1"/>
  <c r="L118" i="1"/>
  <c r="K233" i="1"/>
  <c r="L233" i="1"/>
  <c r="K143" i="1"/>
  <c r="L143" i="1"/>
  <c r="K77" i="1"/>
  <c r="L77" i="1"/>
  <c r="K212" i="1"/>
  <c r="L212" i="1"/>
  <c r="K108" i="1"/>
  <c r="L108" i="1"/>
  <c r="K126" i="1"/>
  <c r="L126" i="1"/>
  <c r="K75" i="1"/>
  <c r="L75" i="1"/>
  <c r="K85" i="1"/>
  <c r="L85" i="1"/>
  <c r="K87" i="1"/>
  <c r="L87" i="1"/>
  <c r="K226" i="1"/>
  <c r="L226" i="1"/>
  <c r="K136" i="1"/>
  <c r="L136" i="1"/>
  <c r="K84" i="1"/>
  <c r="L84" i="1"/>
  <c r="K224" i="1"/>
  <c r="L224" i="1"/>
  <c r="K190" i="1"/>
  <c r="L190" i="1"/>
  <c r="K182" i="1"/>
  <c r="L182" i="1"/>
  <c r="K8" i="1"/>
  <c r="L8" i="1"/>
  <c r="K79" i="1"/>
  <c r="L79" i="1"/>
  <c r="K209" i="1"/>
  <c r="L209" i="1"/>
  <c r="K154" i="1"/>
  <c r="L154" i="1"/>
  <c r="K113" i="1"/>
  <c r="L113" i="1"/>
  <c r="K40" i="1"/>
  <c r="L40" i="1"/>
  <c r="K115" i="1"/>
  <c r="L115" i="1"/>
  <c r="K214" i="1"/>
  <c r="L214" i="1"/>
  <c r="K7" i="1"/>
  <c r="L7" i="1"/>
  <c r="K92" i="1"/>
  <c r="L92" i="1"/>
  <c r="K29" i="1"/>
  <c r="L29" i="1"/>
  <c r="K220" i="1"/>
  <c r="L220" i="1"/>
  <c r="K90" i="1"/>
  <c r="L90" i="1"/>
  <c r="K53" i="1"/>
  <c r="L53" i="1"/>
  <c r="K191" i="1"/>
  <c r="L191" i="1"/>
  <c r="K33" i="1"/>
  <c r="L33" i="1"/>
  <c r="K202" i="1"/>
  <c r="L202" i="1"/>
  <c r="K170" i="1"/>
  <c r="L170" i="1"/>
  <c r="K66" i="1"/>
  <c r="L66" i="1"/>
  <c r="K167" i="1"/>
  <c r="L167" i="1"/>
  <c r="K78" i="1"/>
  <c r="L78" i="1"/>
  <c r="K174" i="1"/>
  <c r="L174" i="1"/>
  <c r="K161" i="1"/>
  <c r="L161" i="1"/>
  <c r="K110" i="1"/>
  <c r="L110" i="1"/>
  <c r="K112" i="1"/>
  <c r="L112" i="1"/>
  <c r="K6" i="1"/>
  <c r="L6" i="1"/>
  <c r="K230" i="1"/>
  <c r="L230" i="1"/>
  <c r="K200" i="1"/>
  <c r="L200" i="1"/>
  <c r="K186" i="1"/>
  <c r="L186" i="1"/>
  <c r="K56" i="1"/>
  <c r="L56" i="1"/>
  <c r="K101" i="1"/>
  <c r="L101" i="1"/>
  <c r="K89" i="1"/>
  <c r="L89" i="1"/>
  <c r="K215" i="1"/>
  <c r="L215" i="1"/>
  <c r="K22" i="1"/>
  <c r="L22" i="1"/>
  <c r="K37" i="1"/>
  <c r="L37" i="1"/>
  <c r="K168" i="1"/>
  <c r="L168" i="1"/>
  <c r="K195" i="1"/>
  <c r="L195" i="1"/>
  <c r="K243" i="1"/>
  <c r="L243" i="1"/>
  <c r="K207" i="1"/>
  <c r="L207" i="1"/>
  <c r="K147" i="1"/>
  <c r="L147" i="1"/>
  <c r="K166" i="1"/>
  <c r="L166" i="1"/>
  <c r="K93" i="1"/>
  <c r="L93" i="1"/>
  <c r="K249" i="1"/>
  <c r="L249" i="1"/>
  <c r="K255" i="1"/>
  <c r="L255" i="1"/>
  <c r="K239" i="1"/>
  <c r="L239" i="1"/>
  <c r="K211" i="1"/>
  <c r="L211" i="1"/>
  <c r="K262" i="1"/>
  <c r="L262" i="1"/>
  <c r="K244" i="1"/>
  <c r="L244" i="1"/>
  <c r="K98" i="1"/>
  <c r="L98" i="1"/>
  <c r="K133" i="1"/>
  <c r="L133" i="1"/>
  <c r="K259" i="1"/>
  <c r="L259" i="1"/>
  <c r="K240" i="1"/>
  <c r="L240" i="1"/>
  <c r="K125" i="1"/>
  <c r="L125" i="1"/>
  <c r="K10" i="1"/>
  <c r="L10" i="1"/>
  <c r="K131" i="1"/>
  <c r="L131" i="1"/>
  <c r="K76" i="1"/>
  <c r="L76" i="1"/>
  <c r="K157" i="1"/>
  <c r="L157" i="1"/>
  <c r="K135" i="1"/>
  <c r="L135" i="1"/>
  <c r="K9" i="1"/>
  <c r="L9" i="1"/>
  <c r="K176" i="1"/>
  <c r="L176" i="1"/>
  <c r="K47" i="1"/>
  <c r="L47" i="1"/>
  <c r="K43" i="1"/>
  <c r="L43" i="1"/>
  <c r="K38" i="1"/>
  <c r="L38" i="1"/>
  <c r="K70" i="1"/>
  <c r="L70" i="1"/>
  <c r="K73" i="1"/>
  <c r="L73" i="1"/>
  <c r="K169" i="1"/>
  <c r="L169" i="1"/>
  <c r="K16" i="1"/>
  <c r="L16" i="1"/>
  <c r="K74" i="1"/>
  <c r="L74" i="1"/>
  <c r="K256" i="1"/>
  <c r="L256" i="1"/>
  <c r="K2" i="1"/>
  <c r="L2" i="1"/>
  <c r="K149" i="1"/>
  <c r="L149" i="1"/>
  <c r="K196" i="1"/>
  <c r="L196" i="1"/>
  <c r="K104" i="1"/>
  <c r="L104" i="1"/>
  <c r="K99" i="1"/>
  <c r="L99" i="1"/>
  <c r="K36" i="1"/>
  <c r="L36" i="1"/>
  <c r="K69" i="1"/>
  <c r="L69" i="1"/>
  <c r="K27" i="1"/>
  <c r="L27" i="1"/>
  <c r="K132" i="1"/>
  <c r="L132" i="1"/>
  <c r="K64" i="1"/>
  <c r="L64" i="1"/>
  <c r="K158" i="1"/>
  <c r="L158" i="1"/>
  <c r="K32" i="1"/>
  <c r="L32" i="1"/>
  <c r="K58" i="1"/>
  <c r="L58" i="1"/>
  <c r="K258" i="1"/>
  <c r="L258" i="1"/>
  <c r="K221" i="1"/>
  <c r="L221" i="1"/>
  <c r="K235" i="1"/>
  <c r="L235" i="1"/>
  <c r="K5" i="1"/>
  <c r="L5" i="1"/>
  <c r="K34" i="1"/>
  <c r="L34" i="1"/>
  <c r="K217" i="1"/>
  <c r="L217" i="1"/>
  <c r="K80" i="1"/>
  <c r="L80" i="1"/>
  <c r="K180" i="1"/>
  <c r="L180" i="1"/>
  <c r="K153" i="1"/>
  <c r="L153" i="1"/>
  <c r="K4" i="1"/>
  <c r="L4" i="1"/>
  <c r="K39" i="1"/>
  <c r="L39" i="1"/>
  <c r="K11" i="1"/>
  <c r="L11" i="1"/>
  <c r="K206" i="1"/>
  <c r="L206" i="1"/>
  <c r="K81" i="1"/>
  <c r="L81" i="1"/>
  <c r="K54" i="1"/>
  <c r="L54" i="1"/>
  <c r="K134" i="1"/>
  <c r="L134" i="1"/>
  <c r="K95" i="1"/>
  <c r="L95" i="1"/>
  <c r="K35" i="1"/>
  <c r="L35" i="1"/>
  <c r="K219" i="1"/>
  <c r="L219" i="1"/>
  <c r="K19" i="1"/>
  <c r="L19" i="1"/>
  <c r="L198" i="1"/>
  <c r="AE2" i="1"/>
  <c r="AF2" i="1"/>
  <c r="AD2" i="1"/>
  <c r="AC6" i="1"/>
  <c r="AC5" i="1"/>
  <c r="AC4" i="1"/>
  <c r="AC3" i="1"/>
  <c r="AC2" i="1"/>
</calcChain>
</file>

<file path=xl/sharedStrings.xml><?xml version="1.0" encoding="utf-8"?>
<sst xmlns="http://schemas.openxmlformats.org/spreadsheetml/2006/main" count="347" uniqueCount="303">
  <si>
    <t>Name</t>
  </si>
  <si>
    <t>AB</t>
  </si>
  <si>
    <t>R</t>
  </si>
  <si>
    <t>H</t>
  </si>
  <si>
    <t>2B</t>
  </si>
  <si>
    <t>3B</t>
  </si>
  <si>
    <t>HR</t>
  </si>
  <si>
    <t>RBI</t>
  </si>
  <si>
    <t>BB</t>
  </si>
  <si>
    <t>SO</t>
  </si>
  <si>
    <t>OPS</t>
  </si>
  <si>
    <t>TB</t>
  </si>
  <si>
    <t>HBP</t>
  </si>
  <si>
    <t>SH</t>
  </si>
  <si>
    <t>SF</t>
  </si>
  <si>
    <t>Francisco Lindor#</t>
  </si>
  <si>
    <t>Trea Turner</t>
  </si>
  <si>
    <t>Manny Machado</t>
  </si>
  <si>
    <t>Cesar Hernandez#</t>
  </si>
  <si>
    <t>Freddie Freeman*</t>
  </si>
  <si>
    <t>Whit Merrifield</t>
  </si>
  <si>
    <t>Alex Bregman</t>
  </si>
  <si>
    <t>Nick Markakis*</t>
  </si>
  <si>
    <t>Giancarlo Stanton</t>
  </si>
  <si>
    <t>Marcus Semien</t>
  </si>
  <si>
    <t>Jose Ramirez#</t>
  </si>
  <si>
    <t>Charlie Blackmon*</t>
  </si>
  <si>
    <t>Bryce Harper*</t>
  </si>
  <si>
    <t>Paul Goldschmidt</t>
  </si>
  <si>
    <t>Ozzie Albies#</t>
  </si>
  <si>
    <t>Mitch Haniger</t>
  </si>
  <si>
    <t>Jose Peraza</t>
  </si>
  <si>
    <t>Andrew McCutchen</t>
  </si>
  <si>
    <t>Jed Lowrie#</t>
  </si>
  <si>
    <t>Carlos Santana#</t>
  </si>
  <si>
    <t>Nick Castellanos</t>
  </si>
  <si>
    <t>Matt Carpenter*</t>
  </si>
  <si>
    <t>Eric Hosmer*</t>
  </si>
  <si>
    <t>Nolan Arenado</t>
  </si>
  <si>
    <t>Brian Anderson</t>
  </si>
  <si>
    <t>Shin-Soo Choo*</t>
  </si>
  <si>
    <t>Anthony Rizzo*</t>
  </si>
  <si>
    <t>Yolmer Sanchez#</t>
  </si>
  <si>
    <t>Andrew Benintendi*</t>
  </si>
  <si>
    <t>Rhys Hoskins</t>
  </si>
  <si>
    <t>Ender Inciarte*</t>
  </si>
  <si>
    <t>Matt Olson*</t>
  </si>
  <si>
    <t>Freddy Galvis#</t>
  </si>
  <si>
    <t>Trevor Story</t>
  </si>
  <si>
    <t>Khris Davis</t>
  </si>
  <si>
    <t>Christian Yelich*</t>
  </si>
  <si>
    <t>Yoan Moncada#</t>
  </si>
  <si>
    <t>J.D. Martinez</t>
  </si>
  <si>
    <t>Starlin Castro</t>
  </si>
  <si>
    <t>Javier Baez</t>
  </si>
  <si>
    <t>Michael Conforto*</t>
  </si>
  <si>
    <t>Scooter Gennett*</t>
  </si>
  <si>
    <t>Trey Mancini</t>
  </si>
  <si>
    <t>Mike Moustakas*</t>
  </si>
  <si>
    <t>Cody Bellinger*</t>
  </si>
  <si>
    <t>Brian Dozier</t>
  </si>
  <si>
    <t>Jean Segura</t>
  </si>
  <si>
    <t>Michael Brantley*</t>
  </si>
  <si>
    <t>Eduardo Escobar#</t>
  </si>
  <si>
    <t>Kyle Seager*</t>
  </si>
  <si>
    <t>Marcell Ozuna</t>
  </si>
  <si>
    <t>Joey Votto*</t>
  </si>
  <si>
    <t>Lorenzo Cain</t>
  </si>
  <si>
    <t>George Springer</t>
  </si>
  <si>
    <t>Jeimer Candelario#</t>
  </si>
  <si>
    <t>Ian Desmond</t>
  </si>
  <si>
    <t>Matt Chapman</t>
  </si>
  <si>
    <t>Mookie Betts</t>
  </si>
  <si>
    <t>David Peralta*</t>
  </si>
  <si>
    <t>Adam Jones</t>
  </si>
  <si>
    <t>Justin Upton</t>
  </si>
  <si>
    <t>Max Kepler*</t>
  </si>
  <si>
    <t>Brett Gardner*</t>
  </si>
  <si>
    <t>Mike Trout</t>
  </si>
  <si>
    <t>Tim Anderson</t>
  </si>
  <si>
    <t>Miguel Andujar</t>
  </si>
  <si>
    <t>Starling Marte</t>
  </si>
  <si>
    <t>Eugenio Suarez</t>
  </si>
  <si>
    <t>Stephen Piscotty</t>
  </si>
  <si>
    <t>Chris Taylor</t>
  </si>
  <si>
    <t>Jason Kipnis*</t>
  </si>
  <si>
    <t>Andrelton Simmons</t>
  </si>
  <si>
    <t>LgAvg per 600 PA</t>
  </si>
  <si>
    <t>Jose Altuve</t>
  </si>
  <si>
    <t>Odubel Herrera*</t>
  </si>
  <si>
    <t>Anthony Rendon</t>
  </si>
  <si>
    <t>Brandon Crawford*</t>
  </si>
  <si>
    <t>Jurickson Profar#</t>
  </si>
  <si>
    <t>Justin Smoak#</t>
  </si>
  <si>
    <t>Asdrubal Cabrera#</t>
  </si>
  <si>
    <t>Amed Rosario</t>
  </si>
  <si>
    <t>Eddie Rosario*</t>
  </si>
  <si>
    <t>Nelson Cruz</t>
  </si>
  <si>
    <t>Jose Martinez</t>
  </si>
  <si>
    <t>Dee Strange-Gordon*</t>
  </si>
  <si>
    <t>Travis Shaw*</t>
  </si>
  <si>
    <t>Jon Jay*</t>
  </si>
  <si>
    <t>Josh Bell#</t>
  </si>
  <si>
    <t>Aaron Hicks#</t>
  </si>
  <si>
    <t>DJ LeMahieu</t>
  </si>
  <si>
    <t>Xander Bogaerts</t>
  </si>
  <si>
    <t>Ketel Marte#</t>
  </si>
  <si>
    <t>Edwin Encarnacion</t>
  </si>
  <si>
    <t>Joey Gallo*</t>
  </si>
  <si>
    <t>Yonder Alonso*</t>
  </si>
  <si>
    <t>Yuli Gurriel</t>
  </si>
  <si>
    <t>Tommy Pham</t>
  </si>
  <si>
    <t>Didi Gregorius*</t>
  </si>
  <si>
    <t>Alex Gordon*</t>
  </si>
  <si>
    <t>Jesus Aguilar</t>
  </si>
  <si>
    <t>Nick Ahmed</t>
  </si>
  <si>
    <t>C.J. Cron</t>
  </si>
  <si>
    <t>Matt Duffy</t>
  </si>
  <si>
    <t>Billy Hamilton#</t>
  </si>
  <si>
    <t>José Abreu</t>
  </si>
  <si>
    <t>Kole Calhoun*</t>
  </si>
  <si>
    <t>Marwin Gonzalez#</t>
  </si>
  <si>
    <t>Derek Dietrich*</t>
  </si>
  <si>
    <t>Joey Wendle*</t>
  </si>
  <si>
    <t>Willson Contreras</t>
  </si>
  <si>
    <t>Salvador Perez</t>
  </si>
  <si>
    <t>Mallex Smith*</t>
  </si>
  <si>
    <t>Joe Mauer*</t>
  </si>
  <si>
    <t>Kevin Pillar</t>
  </si>
  <si>
    <t>Nomar Mazara*</t>
  </si>
  <si>
    <t>Jackie Bradley Jr.*</t>
  </si>
  <si>
    <t>Brandon Nimmo*</t>
  </si>
  <si>
    <t>Rougned Odor*</t>
  </si>
  <si>
    <t>Gregory Polanco*</t>
  </si>
  <si>
    <t>Ian Kinsler</t>
  </si>
  <si>
    <t>Corey Dickerson*</t>
  </si>
  <si>
    <t>Dansby Swanson</t>
  </si>
  <si>
    <t>Alcides Escobar</t>
  </si>
  <si>
    <t>J.T. Realmuto</t>
  </si>
  <si>
    <t>Miguel Rojas</t>
  </si>
  <si>
    <t>Johan Camargo#</t>
  </si>
  <si>
    <t>Ryon Healy</t>
  </si>
  <si>
    <t>Teoscar Hernandez</t>
  </si>
  <si>
    <t>Tucker Barnhart*</t>
  </si>
  <si>
    <t>Chris Davis*</t>
  </si>
  <si>
    <t>Ben Zobrist#</t>
  </si>
  <si>
    <t>Manuel Margot</t>
  </si>
  <si>
    <t>Yasmani Grandal#</t>
  </si>
  <si>
    <t>Jonathan Villar#</t>
  </si>
  <si>
    <t>Evan Longoria</t>
  </si>
  <si>
    <t>Kyle Schwarber*</t>
  </si>
  <si>
    <t>Victor Martinez#</t>
  </si>
  <si>
    <t>Matt Kemp</t>
  </si>
  <si>
    <t>Yangervis Solarte#</t>
  </si>
  <si>
    <t>Carlos Gonzalez*</t>
  </si>
  <si>
    <t>Yadier Molina</t>
  </si>
  <si>
    <t>Eduardo Nunez</t>
  </si>
  <si>
    <t>Justin Bour*</t>
  </si>
  <si>
    <t>Jonathan Schoop</t>
  </si>
  <si>
    <t>Denard Span*</t>
  </si>
  <si>
    <t>Aaron Judge</t>
  </si>
  <si>
    <t>Albert Pujols</t>
  </si>
  <si>
    <t>Matt Davidson</t>
  </si>
  <si>
    <t>Juan Soto*</t>
  </si>
  <si>
    <t>Niko Goodrum#</t>
  </si>
  <si>
    <t>Paul DeJong</t>
  </si>
  <si>
    <t>Rafael Devers*</t>
  </si>
  <si>
    <t>Jason Heyward*</t>
  </si>
  <si>
    <t>Ronald Acuna Jr.</t>
  </si>
  <si>
    <t>Josh Reddick*</t>
  </si>
  <si>
    <t>Scott Kingery</t>
  </si>
  <si>
    <t>Gleyber Torres</t>
  </si>
  <si>
    <t>Adrian Beltre</t>
  </si>
  <si>
    <t>Max Muncy*</t>
  </si>
  <si>
    <t>Albert Almora</t>
  </si>
  <si>
    <t>Jose Pirela</t>
  </si>
  <si>
    <t>Todd Frazier</t>
  </si>
  <si>
    <t>Kendrys Morales#</t>
  </si>
  <si>
    <t>Carlos Correa</t>
  </si>
  <si>
    <t>JaCoby Jones</t>
  </si>
  <si>
    <t>Maikel Franco</t>
  </si>
  <si>
    <t>Robbie Grossman#</t>
  </si>
  <si>
    <t>Colin Moran*</t>
  </si>
  <si>
    <t>Addison Russell</t>
  </si>
  <si>
    <t>José Iglesias</t>
  </si>
  <si>
    <t>Adam Engel</t>
  </si>
  <si>
    <t>Randal Grichuk</t>
  </si>
  <si>
    <t>Ian Happ#</t>
  </si>
  <si>
    <t>Enrique Hernandez</t>
  </si>
  <si>
    <t>AJ Pollock</t>
  </si>
  <si>
    <t>Mitch Moreland*</t>
  </si>
  <si>
    <t>Kris Bryant</t>
  </si>
  <si>
    <t>James McCann</t>
  </si>
  <si>
    <t>Brandon Belt*</t>
  </si>
  <si>
    <t>Wilmer Difo#</t>
  </si>
  <si>
    <t>Jonathan Lucroy</t>
  </si>
  <si>
    <t>Aledmys Díaz</t>
  </si>
  <si>
    <t>Evan Gattis</t>
  </si>
  <si>
    <t>Gorkys Hernandez</t>
  </si>
  <si>
    <t>Daniel Palka*</t>
  </si>
  <si>
    <t>Buster Posey</t>
  </si>
  <si>
    <t>Nick Williams*</t>
  </si>
  <si>
    <t>Ryan Braun</t>
  </si>
  <si>
    <t>Yasiel Puig</t>
  </si>
  <si>
    <t>Gerardo Parra*</t>
  </si>
  <si>
    <t>Joc Pederson*</t>
  </si>
  <si>
    <t>Hunter Renfroe</t>
  </si>
  <si>
    <t>Jordy Mercer</t>
  </si>
  <si>
    <t>Yan Gomes</t>
  </si>
  <si>
    <t>Scott Schebler*</t>
  </si>
  <si>
    <t>Wilmer Flores</t>
  </si>
  <si>
    <t>Elvis Andrus</t>
  </si>
  <si>
    <t>Ronald Guzman*</t>
  </si>
  <si>
    <t>Harrison Bader</t>
  </si>
  <si>
    <t>Adam Duvall</t>
  </si>
  <si>
    <t>Robinson Chirinos</t>
  </si>
  <si>
    <t>Justin Turner</t>
  </si>
  <si>
    <t>Daniel Descalso*</t>
  </si>
  <si>
    <t>Logan Forsythe</t>
  </si>
  <si>
    <t>Wilson Ramos</t>
  </si>
  <si>
    <t>Mark Canha</t>
  </si>
  <si>
    <t>Carlos Gomez</t>
  </si>
  <si>
    <t>Kolten Wong*</t>
  </si>
  <si>
    <t>Lewis Brinson</t>
  </si>
  <si>
    <t>Mike Zunino</t>
  </si>
  <si>
    <t>Francisco Cervelli</t>
  </si>
  <si>
    <t>Martin Maldonado</t>
  </si>
  <si>
    <t>Curtis Granderson*</t>
  </si>
  <si>
    <t>Tim Beckham</t>
  </si>
  <si>
    <t>Jedd Gyorko</t>
  </si>
  <si>
    <t>Jose Bautista</t>
  </si>
  <si>
    <t>Neil Walker#</t>
  </si>
  <si>
    <t>Isiah Kiner-Falefa</t>
  </si>
  <si>
    <t>Delino DeShields</t>
  </si>
  <si>
    <t>Joe Panik*</t>
  </si>
  <si>
    <t>Jake Bauers*</t>
  </si>
  <si>
    <t>Hunter Dozier</t>
  </si>
  <si>
    <t>Kurt Suzuki</t>
  </si>
  <si>
    <t>Travis Jankowski*</t>
  </si>
  <si>
    <t>Avisail Garcia</t>
  </si>
  <si>
    <t>Michael A. Taylor</t>
  </si>
  <si>
    <t>Cameron Maybin</t>
  </si>
  <si>
    <t>Christian Villanueva</t>
  </si>
  <si>
    <t>Devon Travis</t>
  </si>
  <si>
    <t>Jorge Alfaro</t>
  </si>
  <si>
    <t>Austin Jackson</t>
  </si>
  <si>
    <t>Josh Harrison</t>
  </si>
  <si>
    <t>Gary Sanchez</t>
  </si>
  <si>
    <t>Adam Eaton*</t>
  </si>
  <si>
    <t>Lucas Duda*</t>
  </si>
  <si>
    <t>Brock Holt*</t>
  </si>
  <si>
    <t>Kevin Kiermaier*</t>
  </si>
  <si>
    <t>Shohei Ohtani*</t>
  </si>
  <si>
    <t>Ehire Adrianza#</t>
  </si>
  <si>
    <t>Orlando Arcia</t>
  </si>
  <si>
    <t>Jay Bruce*</t>
  </si>
  <si>
    <t>Chris Iannetta</t>
  </si>
  <si>
    <t>Logan Morrison*</t>
  </si>
  <si>
    <t>Mark Trumbo</t>
  </si>
  <si>
    <t>Leonys Martín*</t>
  </si>
  <si>
    <t>Adam Frazier*</t>
  </si>
  <si>
    <t>Russell Martin</t>
  </si>
  <si>
    <t>Daniel Murphy*</t>
  </si>
  <si>
    <t>Robinson Cano*</t>
  </si>
  <si>
    <t>Wil Myers</t>
  </si>
  <si>
    <t>Daniel Robertson</t>
  </si>
  <si>
    <t>Matt Adams*</t>
  </si>
  <si>
    <t>Guillermo Heredia</t>
  </si>
  <si>
    <t>Manny Pina</t>
  </si>
  <si>
    <t>Mitch Garver</t>
  </si>
  <si>
    <t>Dexter Fowler#</t>
  </si>
  <si>
    <t>Hernan Perez</t>
  </si>
  <si>
    <t>Jesse Winker*</t>
  </si>
  <si>
    <t>Chad Pinder</t>
  </si>
  <si>
    <t>Jorge Polanco#</t>
  </si>
  <si>
    <t>JT Riddle*</t>
  </si>
  <si>
    <t>Yairo Munoz</t>
  </si>
  <si>
    <t>Cory Spangenberg*</t>
  </si>
  <si>
    <t>Austin Hedges</t>
  </si>
  <si>
    <t>PA</t>
  </si>
  <si>
    <t>BAbip</t>
  </si>
  <si>
    <t>TB/PA</t>
  </si>
  <si>
    <t>XB/H</t>
  </si>
  <si>
    <t>TBR%</t>
  </si>
  <si>
    <t>HR/TB</t>
  </si>
  <si>
    <t>S/TB</t>
  </si>
  <si>
    <t>K/PA</t>
  </si>
  <si>
    <t>A1b/PA</t>
  </si>
  <si>
    <t>bEFT</t>
  </si>
  <si>
    <t>bEFT+</t>
  </si>
  <si>
    <t>Percentile</t>
  </si>
  <si>
    <t>pEFT</t>
  </si>
  <si>
    <t>Mean</t>
  </si>
  <si>
    <t>StDev</t>
  </si>
  <si>
    <t>Dev %</t>
  </si>
  <si>
    <t>10th</t>
  </si>
  <si>
    <t>30th</t>
  </si>
  <si>
    <t>Lg Avg</t>
  </si>
  <si>
    <t>50th</t>
  </si>
  <si>
    <t>70th</t>
  </si>
  <si>
    <t>90th</t>
  </si>
  <si>
    <t>2018 Most effective among qualified batters by bEFT and bEFT+ (min 324 PA)</t>
  </si>
  <si>
    <t>2018 Least effective among qualified batters by bEFT and bEFT+ (min 324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</si>
</sst>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52525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/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1">
    <xf numFmtId="0" fontId="0" fillId="0" borderId="0" xfId="0"/>
    <xf numFmtId="0" fontId="20" fillId="36" borderId="0" xfId="0" applyFont="1" applyFill="1" applyAlignment="1">
      <alignment horizontal="center" vertical="center"/>
    </xf>
    <xf numFmtId="0" fontId="21" fillId="37" borderId="11" xfId="0" applyFont="1" applyFill="1" applyBorder="1" applyAlignment="1">
      <alignment horizontal="center" vertical="center"/>
    </xf>
    <xf numFmtId="164" fontId="21" fillId="37" borderId="11" xfId="0" applyNumberFormat="1" applyFont="1" applyFill="1" applyBorder="1" applyAlignment="1">
      <alignment horizontal="center" vertical="center"/>
    </xf>
    <xf numFmtId="164" fontId="21" fillId="37" borderId="12" xfId="0" applyNumberFormat="1" applyFont="1" applyFill="1" applyBorder="1" applyAlignment="1">
      <alignment horizontal="center" vertical="center"/>
    </xf>
    <xf numFmtId="165" fontId="21" fillId="37" borderId="11" xfId="0" applyNumberFormat="1" applyFont="1" applyFill="1" applyBorder="1" applyAlignment="1">
      <alignment horizontal="center" vertical="center"/>
    </xf>
    <xf numFmtId="165" fontId="21" fillId="36" borderId="0" xfId="0" applyNumberFormat="1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  <xf numFmtId="164" fontId="24" fillId="37" borderId="11" xfId="0" applyNumberFormat="1" applyFont="1" applyFill="1" applyBorder="1" applyAlignment="1">
      <alignment horizontal="center" vertical="center"/>
    </xf>
    <xf numFmtId="164" fontId="24" fillId="37" borderId="12" xfId="0" applyNumberFormat="1" applyFont="1" applyFill="1" applyBorder="1" applyAlignment="1">
      <alignment horizontal="center" vertical="center"/>
    </xf>
    <xf numFmtId="165" fontId="24" fillId="37" borderId="11" xfId="0" applyNumberFormat="1" applyFont="1" applyFill="1" applyBorder="1" applyAlignment="1">
      <alignment horizontal="center" vertical="center"/>
    </xf>
    <xf numFmtId="165" fontId="24" fillId="36" borderId="0" xfId="0" applyNumberFormat="1" applyFont="1" applyFill="1" applyAlignment="1">
      <alignment horizontal="center" vertical="center"/>
    </xf>
    <xf numFmtId="0" fontId="22" fillId="38" borderId="13" xfId="0" applyFont="1" applyFill="1" applyBorder="1" applyAlignment="1">
      <alignment horizontal="left" vertical="center"/>
    </xf>
    <xf numFmtId="0" fontId="22" fillId="38" borderId="14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25" fillId="38" borderId="11" xfId="0" applyFont="1" applyFill="1" applyBorder="1" applyAlignment="1">
      <alignment horizontal="left" vertical="center"/>
    </xf>
    <xf numFmtId="164" fontId="26" fillId="38" borderId="15" xfId="0" applyNumberFormat="1" applyFont="1" applyFill="1" applyBorder="1" applyAlignment="1">
      <alignment horizontal="center" vertical="center"/>
    </xf>
    <xf numFmtId="164" fontId="26" fillId="38" borderId="11" xfId="0" applyNumberFormat="1" applyFont="1" applyFill="1" applyBorder="1" applyAlignment="1">
      <alignment horizontal="center" vertical="center"/>
    </xf>
    <xf numFmtId="164" fontId="25" fillId="38" borderId="11" xfId="0" applyNumberFormat="1" applyFont="1" applyFill="1" applyBorder="1" applyAlignment="1">
      <alignment horizontal="center" vertical="center"/>
    </xf>
    <xf numFmtId="2" fontId="27" fillId="38" borderId="11" xfId="0" applyNumberFormat="1" applyFont="1" applyFill="1" applyBorder="1" applyAlignment="1">
      <alignment horizontal="center" vertical="center"/>
    </xf>
    <xf numFmtId="0" fontId="28" fillId="38" borderId="11" xfId="0" applyFont="1" applyFill="1" applyBorder="1" applyAlignment="1">
      <alignment horizontal="left" vertical="center"/>
    </xf>
    <xf numFmtId="2" fontId="28" fillId="38" borderId="11" xfId="0" applyNumberFormat="1" applyFont="1" applyFill="1" applyBorder="1" applyAlignment="1">
      <alignment horizontal="center" vertical="center"/>
    </xf>
    <xf numFmtId="0" fontId="29" fillId="39" borderId="0" xfId="0" applyFont="1" applyFill="1" applyAlignment="1">
      <alignment horizontal="center" vertical="center"/>
    </xf>
    <xf numFmtId="164" fontId="29" fillId="39" borderId="0" xfId="0" applyNumberFormat="1" applyFont="1" applyFill="1" applyAlignment="1">
      <alignment horizontal="center" vertical="center"/>
    </xf>
    <xf numFmtId="165" fontId="29" fillId="39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5" fontId="29" fillId="36" borderId="0" xfId="0" applyNumberFormat="1" applyFont="1" applyFill="1" applyAlignment="1">
      <alignment horizontal="center" vertical="center"/>
    </xf>
    <xf numFmtId="164" fontId="26" fillId="38" borderId="16" xfId="0" applyNumberFormat="1" applyFont="1" applyFill="1" applyBorder="1" applyAlignment="1">
      <alignment horizontal="center" vertical="center"/>
    </xf>
    <xf numFmtId="164" fontId="26" fillId="38" borderId="17" xfId="0" applyNumberFormat="1" applyFont="1" applyFill="1" applyBorder="1" applyAlignment="1">
      <alignment horizontal="center" vertical="center"/>
    </xf>
    <xf numFmtId="2" fontId="28" fillId="38" borderId="17" xfId="0" applyNumberFormat="1" applyFont="1" applyFill="1" applyBorder="1" applyAlignment="1">
      <alignment horizontal="center" vertical="center"/>
    </xf>
    <xf numFmtId="0" fontId="22" fillId="40" borderId="11" xfId="0" applyFont="1" applyFill="1" applyBorder="1" applyAlignment="1">
      <alignment horizontal="left" vertical="center"/>
    </xf>
    <xf numFmtId="0" fontId="22" fillId="40" borderId="11" xfId="0" applyFont="1" applyFill="1" applyBorder="1" applyAlignment="1">
      <alignment horizontal="center" vertical="center"/>
    </xf>
    <xf numFmtId="0" fontId="30" fillId="40" borderId="11" xfId="0" applyFont="1" applyFill="1" applyBorder="1" applyAlignment="1">
      <alignment horizontal="left" vertical="center"/>
    </xf>
    <xf numFmtId="164" fontId="26" fillId="40" borderId="11" xfId="0" applyNumberFormat="1" applyFont="1" applyFill="1" applyBorder="1" applyAlignment="1">
      <alignment horizontal="center" vertical="center"/>
    </xf>
    <xf numFmtId="164" fontId="30" fillId="40" borderId="11" xfId="0" applyNumberFormat="1" applyFont="1" applyFill="1" applyBorder="1" applyAlignment="1">
      <alignment horizontal="center" vertical="center"/>
    </xf>
    <xf numFmtId="2" fontId="30" fillId="40" borderId="11" xfId="0" applyNumberFormat="1" applyFont="1" applyFill="1" applyBorder="1" applyAlignment="1">
      <alignment horizontal="center" vertical="center"/>
    </xf>
    <xf numFmtId="0" fontId="28" fillId="40" borderId="11" xfId="0" applyFont="1" applyFill="1" applyBorder="1" applyAlignment="1">
      <alignment horizontal="left" vertical="center"/>
    </xf>
    <xf numFmtId="164" fontId="28" fillId="40" borderId="11" xfId="0" applyNumberFormat="1" applyFont="1" applyFill="1" applyBorder="1" applyAlignment="1">
      <alignment horizontal="center" vertical="center"/>
    </xf>
    <xf numFmtId="2" fontId="28" fillId="4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19" fillId="35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8" fillId="33" borderId="10" xfId="0" applyFont="1" applyFill="1" applyBorder="1" applyAlignment="1"/>
    <xf numFmtId="164" fontId="18" fillId="34" borderId="10" xfId="0" applyNumberFormat="1" applyFont="1" applyFill="1" applyBorder="1" applyAlignment="1"/>
    <xf numFmtId="1" fontId="18" fillId="33" borderId="10" xfId="0" applyNumberFormat="1" applyFont="1" applyFill="1" applyBorder="1" applyAlignment="1"/>
    <xf numFmtId="0" fontId="0" fillId="36" borderId="0" xfId="0" applyFill="1" applyAlignment="1"/>
    <xf numFmtId="164" fontId="0" fillId="36" borderId="0" xfId="0" applyNumberFormat="1" applyFill="1" applyAlignment="1"/>
    <xf numFmtId="164" fontId="16" fillId="36" borderId="0" xfId="0" applyNumberFormat="1" applyFont="1" applyFill="1" applyAlignment="1"/>
    <xf numFmtId="2" fontId="16" fillId="36" borderId="0" xfId="0" applyNumberFormat="1" applyFont="1" applyFill="1" applyAlignment="1"/>
    <xf numFmtId="1" fontId="0" fillId="36" borderId="0" xfId="0" applyNumberFormat="1" applyFill="1" applyAlignment="1"/>
    <xf numFmtId="164" fontId="0" fillId="0" borderId="0" xfId="0" applyNumberFormat="1" applyAlignment="1"/>
    <xf numFmtId="164" fontId="16" fillId="0" borderId="0" xfId="0" applyNumberFormat="1" applyFont="1" applyAlignment="1"/>
    <xf numFmtId="2" fontId="16" fillId="0" borderId="0" xfId="0" applyNumberFormat="1" applyFont="1" applyAlignment="1"/>
    <xf numFmtId="1" fontId="0" fillId="0" borderId="0" xfId="0" applyNumberFormat="1" applyAlignment="1"/>
    <xf numFmtId="0" fontId="25" fillId="33" borderId="10" xfId="0" applyFont="1" applyFill="1" applyBorder="1" applyAlignment="1"/>
    <xf numFmtId="164" fontId="25" fillId="41" borderId="10" xfId="0" applyNumberFormat="1" applyFont="1" applyFill="1" applyBorder="1" applyAlignment="1"/>
    <xf numFmtId="2" fontId="25" fillId="41" borderId="10" xfId="0" applyNumberFormat="1" applyFont="1" applyFill="1" applyBorder="1" applyAlignment="1"/>
    <xf numFmtId="164" fontId="19" fillId="41" borderId="10" xfId="0" applyNumberFormat="1" applyFont="1" applyFill="1" applyBorder="1" applyAlignment="1"/>
    <xf numFmtId="2" fontId="19" fillId="41" borderId="10" xfId="0" applyNumberFormat="1" applyFont="1" applyFill="1" applyBorder="1" applyAlignment="1"/>
    <xf numFmtId="164" fontId="19" fillId="42" borderId="10" xfId="0" applyNumberFormat="1" applyFont="1" applyFill="1" applyBorder="1" applyAlignment="1"/>
    <xf numFmtId="2" fontId="19" fillId="42" borderId="10" xfId="0" applyNumberFormat="1" applyFont="1" applyFill="1" applyBorder="1" applyAlignment="1"/>
    <xf numFmtId="164" fontId="19" fillId="35" borderId="10" xfId="0" applyNumberFormat="1" applyFont="1" applyFill="1" applyBorder="1" applyAlignment="1"/>
    <xf numFmtId="2" fontId="19" fillId="35" borderId="10" xfId="0" applyNumberFormat="1" applyFont="1" applyFill="1" applyBorder="1" applyAlignment="1"/>
    <xf numFmtId="164" fontId="19" fillId="43" borderId="10" xfId="0" applyNumberFormat="1" applyFont="1" applyFill="1" applyBorder="1" applyAlignment="1"/>
    <xf numFmtId="2" fontId="19" fillId="43" borderId="10" xfId="0" applyNumberFormat="1" applyFont="1" applyFill="1" applyBorder="1" applyAlignment="1"/>
    <xf numFmtId="164" fontId="19" fillId="44" borderId="10" xfId="0" applyNumberFormat="1" applyFont="1" applyFill="1" applyBorder="1" applyAlignment="1"/>
    <xf numFmtId="2" fontId="19" fillId="44" borderId="10" xfId="0" applyNumberFormat="1" applyFont="1" applyFill="1" applyBorder="1" applyAlignment="1"/>
    <xf numFmtId="164" fontId="19" fillId="45" borderId="10" xfId="0" applyNumberFormat="1" applyFont="1" applyFill="1" applyBorder="1" applyAlignment="1"/>
    <xf numFmtId="2" fontId="19" fillId="45" borderId="10" xfId="0" applyNumberFormat="1" applyFont="1" applyFill="1" applyBorder="1" applyAlignment="1"/>
    <xf numFmtId="164" fontId="30" fillId="45" borderId="10" xfId="0" applyNumberFormat="1" applyFont="1" applyFill="1" applyBorder="1" applyAlignment="1"/>
    <xf numFmtId="2" fontId="30" fillId="45" borderId="10" xfId="0" applyNumberFormat="1" applyFont="1" applyFill="1" applyBorder="1" applyAlignment="1"/>
    <xf numFmtId="0" fontId="30" fillId="33" borderId="10" xfId="0" applyFont="1" applyFill="1" applyBorder="1" applyAlignment="1"/>
    <xf numFmtId="164" fontId="30" fillId="34" borderId="10" xfId="0" applyNumberFormat="1" applyFont="1" applyFill="1" applyBorder="1" applyAlignment="1"/>
    <xf numFmtId="164" fontId="31" fillId="34" borderId="10" xfId="0" applyNumberFormat="1" applyFont="1" applyFill="1" applyBorder="1" applyAlignment="1"/>
    <xf numFmtId="0" fontId="22" fillId="37" borderId="11" xfId="0" applyFont="1" applyFill="1" applyBorder="1" applyAlignment="1">
      <alignment horizontal="center" vertical="center"/>
    </xf>
    <xf numFmtId="0" fontId="22" fillId="37" borderId="18" xfId="0" applyFont="1" applyFill="1" applyBorder="1" applyAlignment="1">
      <alignment horizontal="center" vertical="center"/>
    </xf>
    <xf numFmtId="0" fontId="22" fillId="37" borderId="19" xfId="0" applyFont="1" applyFill="1" applyBorder="1" applyAlignment="1">
      <alignment horizontal="center" vertical="center"/>
    </xf>
    <xf numFmtId="0" fontId="22" fillId="37" borderId="1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66"/>
  <sheetViews>
    <sheetView tabSelected="1" topLeftCell="E1" zoomScale="150" zoomScaleNormal="150" workbookViewId="0">
      <pane ySplit="1" topLeftCell="E2" activePane="bottomLeft" state="frozen"/>
      <selection activeCell="E1" sqref="E1"/>
      <selection pane="bottomLeft" activeCell="L1" sqref="L1:L1048576"/>
    </sheetView>
  </sheetViews>
  <sheetFormatPr defaultColWidth="8.875" defaultRowHeight="15" x14ac:dyDescent="0.2"/>
  <cols>
    <col min="1" max="1" width="17.5078125" style="54" bestFit="1" customWidth="1"/>
    <col min="2" max="10" width="6.53515625" style="63" bestFit="1" customWidth="1"/>
    <col min="11" max="11" width="6.53515625" style="64" bestFit="1" customWidth="1"/>
    <col min="12" max="12" width="6.53515625" style="65" bestFit="1" customWidth="1"/>
    <col min="13" max="13" width="4.68359375" style="66" bestFit="1" customWidth="1"/>
    <col min="14" max="16" width="3.69921875" style="66" bestFit="1" customWidth="1"/>
    <col min="17" max="18" width="2.95703125" style="66" bestFit="1" customWidth="1"/>
    <col min="19" max="19" width="3.203125" style="66" bestFit="1" customWidth="1"/>
    <col min="20" max="23" width="3.69921875" style="66" bestFit="1" customWidth="1"/>
    <col min="24" max="24" width="3.9453125" style="66" bestFit="1" customWidth="1"/>
    <col min="25" max="25" width="2.95703125" style="66" bestFit="1" customWidth="1"/>
    <col min="26" max="26" width="2.8359375" style="66" bestFit="1" customWidth="1"/>
    <col min="27" max="27" width="2.7109375" style="43" customWidth="1"/>
    <col min="28" max="28" width="8.01171875" style="43" bestFit="1" customWidth="1"/>
    <col min="29" max="31" width="5.79296875" style="44" bestFit="1" customWidth="1"/>
    <col min="32" max="32" width="6.1640625" style="45" bestFit="1" customWidth="1"/>
    <col min="33" max="33" width="2.7109375" style="45" customWidth="1"/>
    <col min="34" max="34" width="14.796875" style="48" bestFit="1" customWidth="1"/>
    <col min="35" max="35" width="5.79296875" style="43" bestFit="1" customWidth="1"/>
    <col min="36" max="45" width="6.53515625" style="43" bestFit="1" customWidth="1"/>
    <col min="46" max="46" width="2.7109375" style="43" customWidth="1"/>
    <col min="47" max="16384" width="8.875" style="54"/>
  </cols>
  <sheetData>
    <row r="1" spans="1:46" x14ac:dyDescent="0.2">
      <c r="A1" s="50" t="s">
        <v>0</v>
      </c>
      <c r="B1" s="51" t="s">
        <v>280</v>
      </c>
      <c r="C1" s="51" t="s">
        <v>281</v>
      </c>
      <c r="D1" s="51" t="s">
        <v>282</v>
      </c>
      <c r="E1" s="51" t="s">
        <v>283</v>
      </c>
      <c r="F1" s="51" t="s">
        <v>10</v>
      </c>
      <c r="G1" s="51" t="s">
        <v>284</v>
      </c>
      <c r="H1" s="51" t="s">
        <v>285</v>
      </c>
      <c r="I1" s="51" t="s">
        <v>286</v>
      </c>
      <c r="J1" s="51" t="s">
        <v>287</v>
      </c>
      <c r="K1" s="52" t="s">
        <v>288</v>
      </c>
      <c r="L1" s="49" t="s">
        <v>289</v>
      </c>
      <c r="M1" s="53" t="s">
        <v>279</v>
      </c>
      <c r="N1" s="53" t="s">
        <v>1</v>
      </c>
      <c r="O1" s="53" t="s">
        <v>2</v>
      </c>
      <c r="P1" s="53" t="s">
        <v>3</v>
      </c>
      <c r="Q1" s="53" t="s">
        <v>4</v>
      </c>
      <c r="R1" s="53" t="s">
        <v>5</v>
      </c>
      <c r="S1" s="53" t="s">
        <v>6</v>
      </c>
      <c r="T1" s="53" t="s">
        <v>7</v>
      </c>
      <c r="U1" s="53" t="s">
        <v>8</v>
      </c>
      <c r="V1" s="53" t="s">
        <v>9</v>
      </c>
      <c r="W1" s="53" t="s">
        <v>11</v>
      </c>
      <c r="X1" s="53" t="s">
        <v>12</v>
      </c>
      <c r="Y1" s="53" t="s">
        <v>13</v>
      </c>
      <c r="Z1" s="53" t="s">
        <v>14</v>
      </c>
      <c r="AA1" s="1"/>
      <c r="AB1" s="2" t="s">
        <v>290</v>
      </c>
      <c r="AC1" s="3" t="s">
        <v>291</v>
      </c>
      <c r="AD1" s="3" t="s">
        <v>292</v>
      </c>
      <c r="AE1" s="4" t="s">
        <v>293</v>
      </c>
      <c r="AF1" s="5" t="s">
        <v>294</v>
      </c>
      <c r="AG1" s="6"/>
      <c r="AH1" s="87" t="s">
        <v>301</v>
      </c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1"/>
    </row>
    <row r="2" spans="1:46" x14ac:dyDescent="0.2">
      <c r="A2" s="67" t="s">
        <v>72</v>
      </c>
      <c r="B2" s="56">
        <f>(P2-S2)/(N2-S2-V2+Z2)</f>
        <v>0.36815920398009949</v>
      </c>
      <c r="C2" s="56">
        <f>W2/M2</f>
        <v>0.54234527687296419</v>
      </c>
      <c r="D2" s="56">
        <f>(Q2+R2+S2)/P2</f>
        <v>0.46666666666666667</v>
      </c>
      <c r="E2" s="56">
        <f>(W2+T2)/M2</f>
        <v>0.67263843648208466</v>
      </c>
      <c r="F2" s="56">
        <f>(W2/N2)+((P2+U2+X2)/(N2+U2+X2+Z2))</f>
        <v>1.0784953645702831</v>
      </c>
      <c r="G2" s="56">
        <f>S2/W2</f>
        <v>9.6096096096096095E-2</v>
      </c>
      <c r="H2" s="56">
        <f>(Y2+Z2)/W2</f>
        <v>1.5015015015015015E-2</v>
      </c>
      <c r="I2" s="56">
        <f>V2/M2</f>
        <v>0.1482084690553746</v>
      </c>
      <c r="J2" s="56">
        <f>(U2+X2)/M2</f>
        <v>0.14495114006514659</v>
      </c>
      <c r="K2" s="68">
        <f>(B2*0.7635+C2*0.7562+D2*0.75+E2*0.7248+F2*0.7021+G2*0.6285+1-H2*0.5884+1-I2*0.5276+J2*0.3663)/6.931</f>
        <v>0.62219208782729185</v>
      </c>
      <c r="L2" s="69">
        <f>K2/0.5164*100</f>
        <v>120.4864616241851</v>
      </c>
      <c r="M2" s="57">
        <v>614</v>
      </c>
      <c r="N2" s="57">
        <v>520</v>
      </c>
      <c r="O2" s="57">
        <v>129</v>
      </c>
      <c r="P2" s="57">
        <v>180</v>
      </c>
      <c r="Q2" s="57">
        <v>47</v>
      </c>
      <c r="R2" s="57">
        <v>5</v>
      </c>
      <c r="S2" s="57">
        <v>32</v>
      </c>
      <c r="T2" s="57">
        <v>80</v>
      </c>
      <c r="U2" s="57">
        <v>81</v>
      </c>
      <c r="V2" s="57">
        <v>91</v>
      </c>
      <c r="W2" s="57">
        <v>333</v>
      </c>
      <c r="X2" s="57">
        <v>8</v>
      </c>
      <c r="Y2" s="57">
        <v>0</v>
      </c>
      <c r="Z2" s="57">
        <v>5</v>
      </c>
      <c r="AA2" s="7"/>
      <c r="AB2" s="8" t="s">
        <v>295</v>
      </c>
      <c r="AC2" s="9">
        <f>_xlfn.PERCENTILE.EXC(K2:K265,0.1)</f>
        <v>0.48547085161041953</v>
      </c>
      <c r="AD2" s="9">
        <f>AVERAGE(K2:K265)</f>
        <v>0.52707360670695957</v>
      </c>
      <c r="AE2" s="10">
        <f>STDEV(K2:K265)</f>
        <v>3.1497760225206901E-2</v>
      </c>
      <c r="AF2" s="11">
        <f>AE2/AD2</f>
        <v>5.9759699260978003E-2</v>
      </c>
      <c r="AG2" s="12"/>
      <c r="AH2" s="13" t="s">
        <v>0</v>
      </c>
      <c r="AI2" s="14" t="s">
        <v>280</v>
      </c>
      <c r="AJ2" s="15" t="s">
        <v>281</v>
      </c>
      <c r="AK2" s="15" t="s">
        <v>282</v>
      </c>
      <c r="AL2" s="15" t="s">
        <v>283</v>
      </c>
      <c r="AM2" s="15" t="s">
        <v>10</v>
      </c>
      <c r="AN2" s="15" t="s">
        <v>284</v>
      </c>
      <c r="AO2" s="15" t="s">
        <v>285</v>
      </c>
      <c r="AP2" s="15" t="s">
        <v>286</v>
      </c>
      <c r="AQ2" s="15" t="s">
        <v>287</v>
      </c>
      <c r="AR2" s="15" t="s">
        <v>288</v>
      </c>
      <c r="AS2" s="15" t="s">
        <v>289</v>
      </c>
      <c r="AT2" s="7"/>
    </row>
    <row r="3" spans="1:46" x14ac:dyDescent="0.2">
      <c r="A3" s="55" t="s">
        <v>52</v>
      </c>
      <c r="B3" s="56">
        <f>(P3-S3)/(N3-S3-V3+Z3)</f>
        <v>0.37467700258397935</v>
      </c>
      <c r="C3" s="86">
        <f>W3/M3</f>
        <v>0.55161787365177195</v>
      </c>
      <c r="D3" s="56">
        <f>(Q3+R3+S3)/P3</f>
        <v>0.43617021276595747</v>
      </c>
      <c r="E3" s="86">
        <f>(W3+T3)/M3</f>
        <v>0.75192604006163333</v>
      </c>
      <c r="F3" s="56">
        <f>(W3/N3)+((P3+U3+X3)/(N3+U3+X3+Z3))</f>
        <v>1.0313311543242139</v>
      </c>
      <c r="G3" s="56">
        <f>S3/W3</f>
        <v>0.12011173184357542</v>
      </c>
      <c r="H3" s="56">
        <f>(Y3+Z3)/W3</f>
        <v>1.9553072625698324E-2</v>
      </c>
      <c r="I3" s="56">
        <f>V3/M3</f>
        <v>0.22496147919876733</v>
      </c>
      <c r="J3" s="56">
        <f>(U3+X3)/M3</f>
        <v>0.11248073959938366</v>
      </c>
      <c r="K3" s="70">
        <f>(B3*0.7635+C3*0.7562+D3*0.75+E3*0.7248+F3*0.7021+G3*0.6285+1-H3*0.5884+1-I3*0.5276+J3*0.3663)/6.931</f>
        <v>0.6183693259863251</v>
      </c>
      <c r="L3" s="71">
        <f>K3/0.5164*100</f>
        <v>119.74619016001648</v>
      </c>
      <c r="M3" s="57">
        <v>649</v>
      </c>
      <c r="N3" s="57">
        <v>569</v>
      </c>
      <c r="O3" s="57">
        <v>111</v>
      </c>
      <c r="P3" s="57">
        <v>188</v>
      </c>
      <c r="Q3" s="57">
        <v>37</v>
      </c>
      <c r="R3" s="57">
        <v>2</v>
      </c>
      <c r="S3" s="57">
        <v>43</v>
      </c>
      <c r="T3" s="57">
        <v>130</v>
      </c>
      <c r="U3" s="57">
        <v>69</v>
      </c>
      <c r="V3" s="57">
        <v>146</v>
      </c>
      <c r="W3" s="57">
        <v>358</v>
      </c>
      <c r="X3" s="57">
        <v>4</v>
      </c>
      <c r="Y3" s="57">
        <v>0</v>
      </c>
      <c r="Z3" s="57">
        <v>7</v>
      </c>
      <c r="AA3" s="16"/>
      <c r="AB3" s="8" t="s">
        <v>296</v>
      </c>
      <c r="AC3" s="9">
        <f>_xlfn.PERCENTILE.EXC(K2:K265,0.3)</f>
        <v>0.51212954749546347</v>
      </c>
      <c r="AD3" s="3" t="s">
        <v>297</v>
      </c>
      <c r="AE3" s="10"/>
      <c r="AF3" s="11"/>
      <c r="AG3" s="12"/>
      <c r="AH3" s="17" t="s">
        <v>72</v>
      </c>
      <c r="AI3" s="18">
        <v>0.36815920398009949</v>
      </c>
      <c r="AJ3" s="19">
        <v>0.54234527687296419</v>
      </c>
      <c r="AK3" s="19">
        <v>0.46666666666666667</v>
      </c>
      <c r="AL3" s="19">
        <v>0.67263843648208466</v>
      </c>
      <c r="AM3" s="19">
        <v>1.0784953645702831</v>
      </c>
      <c r="AN3" s="19">
        <v>9.6096096096096095E-2</v>
      </c>
      <c r="AO3" s="19">
        <v>1.5015015015015015E-2</v>
      </c>
      <c r="AP3" s="19">
        <v>0.1482084690553746</v>
      </c>
      <c r="AQ3" s="19">
        <v>0.14495114006514659</v>
      </c>
      <c r="AR3" s="20">
        <v>0.62219208782729185</v>
      </c>
      <c r="AS3" s="21">
        <v>120.4864616241851</v>
      </c>
      <c r="AT3" s="16"/>
    </row>
    <row r="4" spans="1:46" x14ac:dyDescent="0.2">
      <c r="A4" s="55" t="s">
        <v>78</v>
      </c>
      <c r="B4" s="56">
        <f>(P4-S4)/(N4-S4-V4+Z4)</f>
        <v>0.34615384615384615</v>
      </c>
      <c r="C4" s="56">
        <f>W4/M4</f>
        <v>0.48684210526315791</v>
      </c>
      <c r="D4" s="56">
        <f>(Q4+R4+S4)/P4</f>
        <v>0.45578231292517007</v>
      </c>
      <c r="E4" s="56">
        <f>(W4+T4)/M4</f>
        <v>0.61677631578947367</v>
      </c>
      <c r="F4" s="86">
        <f>(W4/N4)+((P4+U4+X4)/(N4+U4+X4+Z4))</f>
        <v>1.0880876679363547</v>
      </c>
      <c r="G4" s="56">
        <f>S4/W4</f>
        <v>0.13175675675675674</v>
      </c>
      <c r="H4" s="56">
        <f>(Y4+Z4)/W4</f>
        <v>1.3513513513513514E-2</v>
      </c>
      <c r="I4" s="56">
        <f>V4/M4</f>
        <v>0.20394736842105263</v>
      </c>
      <c r="J4" s="86">
        <f>(U4+X4)/M4</f>
        <v>0.21710526315789475</v>
      </c>
      <c r="K4" s="70">
        <f>(B4*0.7635+C4*0.7562+D4*0.75+E4*0.7248+F4*0.7021+G4*0.6285+1-H4*0.5884+1-I4*0.5276+J4*0.3663)/6.931</f>
        <v>0.61059613593431317</v>
      </c>
      <c r="L4" s="71">
        <f>K4/0.5164*100</f>
        <v>118.24092485172604</v>
      </c>
      <c r="M4" s="57">
        <v>608</v>
      </c>
      <c r="N4" s="57">
        <v>471</v>
      </c>
      <c r="O4" s="57">
        <v>101</v>
      </c>
      <c r="P4" s="57">
        <v>147</v>
      </c>
      <c r="Q4" s="57">
        <v>24</v>
      </c>
      <c r="R4" s="57">
        <v>4</v>
      </c>
      <c r="S4" s="57">
        <v>39</v>
      </c>
      <c r="T4" s="57">
        <v>79</v>
      </c>
      <c r="U4" s="57">
        <v>122</v>
      </c>
      <c r="V4" s="57">
        <v>124</v>
      </c>
      <c r="W4" s="57">
        <v>296</v>
      </c>
      <c r="X4" s="57">
        <v>10</v>
      </c>
      <c r="Y4" s="57">
        <v>0</v>
      </c>
      <c r="Z4" s="57">
        <v>4</v>
      </c>
      <c r="AA4" s="16"/>
      <c r="AB4" s="8" t="s">
        <v>298</v>
      </c>
      <c r="AC4" s="9">
        <f>_xlfn.PERCENTILE.EXC(K2:K265,0.5)</f>
        <v>0.5241815342276368</v>
      </c>
      <c r="AD4" s="9">
        <v>0.51459999999999995</v>
      </c>
      <c r="AE4" s="10"/>
      <c r="AF4" s="11"/>
      <c r="AG4" s="12"/>
      <c r="AH4" s="22" t="s">
        <v>52</v>
      </c>
      <c r="AI4" s="18">
        <v>0.37467700258397935</v>
      </c>
      <c r="AJ4" s="20">
        <v>0.55161787365177195</v>
      </c>
      <c r="AK4" s="19">
        <v>0.43617021276595747</v>
      </c>
      <c r="AL4" s="20">
        <v>0.75192604006163333</v>
      </c>
      <c r="AM4" s="19">
        <v>1.0313311543242139</v>
      </c>
      <c r="AN4" s="19">
        <v>0.12011173184357542</v>
      </c>
      <c r="AO4" s="19">
        <v>1.9553072625698324E-2</v>
      </c>
      <c r="AP4" s="19">
        <v>0.22496147919876733</v>
      </c>
      <c r="AQ4" s="19">
        <v>0.11248073959938366</v>
      </c>
      <c r="AR4" s="19">
        <v>0.6183693259863251</v>
      </c>
      <c r="AS4" s="23">
        <v>119.74619016001648</v>
      </c>
      <c r="AT4" s="16"/>
    </row>
    <row r="5" spans="1:46" x14ac:dyDescent="0.2">
      <c r="A5" s="55" t="s">
        <v>50</v>
      </c>
      <c r="B5" s="56">
        <f>(P5-S5)/(N5-S5-V5+Z5)</f>
        <v>0.37283950617283951</v>
      </c>
      <c r="C5" s="56">
        <f>W5/M5</f>
        <v>0.5268817204301075</v>
      </c>
      <c r="D5" s="56">
        <f>(Q5+R5+S5)/P5</f>
        <v>0.41176470588235292</v>
      </c>
      <c r="E5" s="56">
        <f>(W5+T5)/M5</f>
        <v>0.69585253456221197</v>
      </c>
      <c r="F5" s="56">
        <f>(W5/N5)+((P5+U5+X5)/(N5+U5+X5+Z5))</f>
        <v>1.0000187329062231</v>
      </c>
      <c r="G5" s="56">
        <f>S5/W5</f>
        <v>0.10495626822157435</v>
      </c>
      <c r="H5" s="56">
        <f>(Y5+Z5)/W5</f>
        <v>5.8309037900874635E-3</v>
      </c>
      <c r="I5" s="56">
        <f>V5/M5</f>
        <v>0.20737327188940091</v>
      </c>
      <c r="J5" s="56">
        <f>(U5+X5)/M5</f>
        <v>0.1152073732718894</v>
      </c>
      <c r="K5" s="70">
        <f>(B5*0.7635+C5*0.7562+D5*0.75+E5*0.7248+F5*0.7021+G5*0.6285+1-H5*0.5884+1-I5*0.5276+J5*0.3663)/6.931</f>
        <v>0.60506506307256425</v>
      </c>
      <c r="L5" s="71">
        <f>K5/0.5164*100</f>
        <v>117.16984180336256</v>
      </c>
      <c r="M5" s="57">
        <v>651</v>
      </c>
      <c r="N5" s="57">
        <v>574</v>
      </c>
      <c r="O5" s="57">
        <v>118</v>
      </c>
      <c r="P5" s="57">
        <v>187</v>
      </c>
      <c r="Q5" s="57">
        <v>34</v>
      </c>
      <c r="R5" s="57">
        <v>7</v>
      </c>
      <c r="S5" s="57">
        <v>36</v>
      </c>
      <c r="T5" s="57">
        <v>110</v>
      </c>
      <c r="U5" s="57">
        <v>68</v>
      </c>
      <c r="V5" s="57">
        <v>135</v>
      </c>
      <c r="W5" s="57">
        <v>343</v>
      </c>
      <c r="X5" s="57">
        <v>7</v>
      </c>
      <c r="Y5" s="57">
        <v>0</v>
      </c>
      <c r="Z5" s="57">
        <v>2</v>
      </c>
      <c r="AA5" s="16"/>
      <c r="AB5" s="8" t="s">
        <v>299</v>
      </c>
      <c r="AC5" s="9">
        <f>_xlfn.PERCENTILE.EXC(K2:K265,0.7)</f>
        <v>0.54268940310963087</v>
      </c>
      <c r="AD5" s="9"/>
      <c r="AE5" s="10"/>
      <c r="AF5" s="11"/>
      <c r="AG5" s="12"/>
      <c r="AH5" s="22" t="s">
        <v>78</v>
      </c>
      <c r="AI5" s="18">
        <v>0.34615384615384615</v>
      </c>
      <c r="AJ5" s="19">
        <v>0.48684210526315791</v>
      </c>
      <c r="AK5" s="19">
        <v>0.45578231292517007</v>
      </c>
      <c r="AL5" s="19">
        <v>0.61677631578947367</v>
      </c>
      <c r="AM5" s="20">
        <v>1.0880876679363547</v>
      </c>
      <c r="AN5" s="19">
        <v>0.13175675675675674</v>
      </c>
      <c r="AO5" s="19">
        <v>1.3513513513513514E-2</v>
      </c>
      <c r="AP5" s="19">
        <v>0.20394736842105263</v>
      </c>
      <c r="AQ5" s="19">
        <v>0.21710526315789475</v>
      </c>
      <c r="AR5" s="19">
        <v>0.61059613593431317</v>
      </c>
      <c r="AS5" s="23">
        <v>118.24092485172604</v>
      </c>
      <c r="AT5" s="16"/>
    </row>
    <row r="6" spans="1:46" x14ac:dyDescent="0.2">
      <c r="A6" s="55" t="s">
        <v>173</v>
      </c>
      <c r="B6" s="56">
        <f>(P6-S6)/(N6-S6-V6+Z6)</f>
        <v>0.29870129870129869</v>
      </c>
      <c r="C6" s="56">
        <f>W6/M6</f>
        <v>0.4781704781704782</v>
      </c>
      <c r="D6" s="56">
        <f>(Q6+R6+S6)/P6</f>
        <v>0.51923076923076927</v>
      </c>
      <c r="E6" s="56">
        <f>(W6+T6)/M6</f>
        <v>0.64241164241164239</v>
      </c>
      <c r="F6" s="56">
        <f>(W6/N6)+((P6+U6+X6)/(N6+U6+X6+Z6))</f>
        <v>0.9731308718650491</v>
      </c>
      <c r="G6" s="56">
        <f>S6/W6</f>
        <v>0.15217391304347827</v>
      </c>
      <c r="H6" s="56">
        <f>(Y6+Z6)/W6</f>
        <v>8.6956521739130436E-3</v>
      </c>
      <c r="I6" s="56">
        <f>V6/M6</f>
        <v>0.27234927234927236</v>
      </c>
      <c r="J6" s="56">
        <f>(U6+X6)/M6</f>
        <v>0.17463617463617465</v>
      </c>
      <c r="K6" s="70">
        <f>(B6*0.7635+C6*0.7562+D6*0.75+E6*0.7248+F6*0.7021+G6*0.6285+1-H6*0.5884+1-I6*0.5276+J6*0.3663)/6.931</f>
        <v>0.59713341724381686</v>
      </c>
      <c r="L6" s="71">
        <f>K6/0.5164*100</f>
        <v>115.63389179779568</v>
      </c>
      <c r="M6" s="57">
        <v>481</v>
      </c>
      <c r="N6" s="57">
        <v>395</v>
      </c>
      <c r="O6" s="57">
        <v>75</v>
      </c>
      <c r="P6" s="57">
        <v>104</v>
      </c>
      <c r="Q6" s="57">
        <v>17</v>
      </c>
      <c r="R6" s="57">
        <v>2</v>
      </c>
      <c r="S6" s="57">
        <v>35</v>
      </c>
      <c r="T6" s="57">
        <v>79</v>
      </c>
      <c r="U6" s="57">
        <v>79</v>
      </c>
      <c r="V6" s="57">
        <v>131</v>
      </c>
      <c r="W6" s="57">
        <v>230</v>
      </c>
      <c r="X6" s="57">
        <v>5</v>
      </c>
      <c r="Y6" s="57">
        <v>0</v>
      </c>
      <c r="Z6" s="57">
        <v>2</v>
      </c>
      <c r="AA6" s="16"/>
      <c r="AB6" s="8" t="s">
        <v>300</v>
      </c>
      <c r="AC6" s="9">
        <f>_xlfn.PERCENTILE.EXC(K2:K265,0.9)</f>
        <v>0.56973861924952796</v>
      </c>
      <c r="AD6" s="9"/>
      <c r="AE6" s="10"/>
      <c r="AF6" s="11"/>
      <c r="AG6" s="12"/>
      <c r="AH6" s="22" t="s">
        <v>50</v>
      </c>
      <c r="AI6" s="18">
        <v>0.37283950617283951</v>
      </c>
      <c r="AJ6" s="19">
        <v>0.5268817204301075</v>
      </c>
      <c r="AK6" s="19">
        <v>0.41176470588235292</v>
      </c>
      <c r="AL6" s="19">
        <v>0.69585253456221197</v>
      </c>
      <c r="AM6" s="19">
        <v>1.0000187329062231</v>
      </c>
      <c r="AN6" s="19">
        <v>0.10495626822157435</v>
      </c>
      <c r="AO6" s="19">
        <v>5.8309037900874635E-3</v>
      </c>
      <c r="AP6" s="19">
        <v>0.20737327188940091</v>
      </c>
      <c r="AQ6" s="19">
        <v>0.1152073732718894</v>
      </c>
      <c r="AR6" s="19">
        <v>0.60506506307256425</v>
      </c>
      <c r="AS6" s="23">
        <v>117.16984180336256</v>
      </c>
      <c r="AT6" s="16"/>
    </row>
    <row r="7" spans="1:46" x14ac:dyDescent="0.2">
      <c r="A7" s="55" t="s">
        <v>48</v>
      </c>
      <c r="B7" s="56">
        <f>(P7-S7)/(N7-S7-V7+Z7)</f>
        <v>0.34508816120906799</v>
      </c>
      <c r="C7" s="56">
        <f>W7/M7</f>
        <v>0.51676829268292679</v>
      </c>
      <c r="D7" s="56">
        <f>(Q7+R7+S7)/P7</f>
        <v>0.4885057471264368</v>
      </c>
      <c r="E7" s="56">
        <f>(W7+T7)/M7</f>
        <v>0.68140243902439024</v>
      </c>
      <c r="F7" s="56">
        <f>(W7/N7)+((P7+U7+X7)/(N7+U7+X7+Z7))</f>
        <v>0.91445060771677944</v>
      </c>
      <c r="G7" s="56">
        <f>S7/W7</f>
        <v>0.10914454277286136</v>
      </c>
      <c r="H7" s="56">
        <f>(Y7+Z7)/W7</f>
        <v>1.1799410029498525E-2</v>
      </c>
      <c r="I7" s="56">
        <f>V7/M7</f>
        <v>0.25609756097560976</v>
      </c>
      <c r="J7" s="56">
        <f>(U7+X7)/M7</f>
        <v>8.2317073170731711E-2</v>
      </c>
      <c r="K7" s="70">
        <f>(B7*0.7635+C7*0.7562+D7*0.75+E7*0.7248+F7*0.7021+G7*0.6285+1-H7*0.5884+1-I7*0.5276+J7*0.3663)/6.931</f>
        <v>0.59345560623873939</v>
      </c>
      <c r="L7" s="71">
        <f>K7/0.5164*100</f>
        <v>114.92168982159943</v>
      </c>
      <c r="M7" s="57">
        <v>656</v>
      </c>
      <c r="N7" s="57">
        <v>598</v>
      </c>
      <c r="O7" s="57">
        <v>88</v>
      </c>
      <c r="P7" s="57">
        <v>174</v>
      </c>
      <c r="Q7" s="57">
        <v>42</v>
      </c>
      <c r="R7" s="57">
        <v>6</v>
      </c>
      <c r="S7" s="57">
        <v>37</v>
      </c>
      <c r="T7" s="57">
        <v>108</v>
      </c>
      <c r="U7" s="57">
        <v>47</v>
      </c>
      <c r="V7" s="57">
        <v>168</v>
      </c>
      <c r="W7" s="57">
        <v>339</v>
      </c>
      <c r="X7" s="57">
        <v>7</v>
      </c>
      <c r="Y7" s="57">
        <v>0</v>
      </c>
      <c r="Z7" s="57">
        <v>4</v>
      </c>
      <c r="AA7" s="16"/>
      <c r="AB7" s="24"/>
      <c r="AC7" s="25"/>
      <c r="AD7" s="25"/>
      <c r="AE7" s="25"/>
      <c r="AF7" s="26"/>
      <c r="AG7" s="26"/>
      <c r="AH7" s="22" t="s">
        <v>173</v>
      </c>
      <c r="AI7" s="18">
        <v>0.29870129870129869</v>
      </c>
      <c r="AJ7" s="19">
        <v>0.4781704781704782</v>
      </c>
      <c r="AK7" s="19">
        <v>0.51923076923076927</v>
      </c>
      <c r="AL7" s="19">
        <v>0.64241164241164239</v>
      </c>
      <c r="AM7" s="19">
        <v>0.9731308718650491</v>
      </c>
      <c r="AN7" s="19">
        <v>0.15217391304347827</v>
      </c>
      <c r="AO7" s="19">
        <v>8.6956521739130436E-3</v>
      </c>
      <c r="AP7" s="19">
        <v>0.27234927234927236</v>
      </c>
      <c r="AQ7" s="19">
        <v>0.17463617463617465</v>
      </c>
      <c r="AR7" s="19">
        <v>0.59713341724381686</v>
      </c>
      <c r="AS7" s="23">
        <v>115.63389179779568</v>
      </c>
      <c r="AT7" s="16"/>
    </row>
    <row r="8" spans="1:46" x14ac:dyDescent="0.2">
      <c r="A8" s="55" t="s">
        <v>252</v>
      </c>
      <c r="B8" s="56">
        <f>(P8-S8)/(N8-S8-V8+Z8)</f>
        <v>0.34975369458128081</v>
      </c>
      <c r="C8" s="56">
        <f>W8/M8</f>
        <v>0.50136239782016345</v>
      </c>
      <c r="D8" s="56">
        <f>(Q8+R8+S8)/P8</f>
        <v>0.4838709677419355</v>
      </c>
      <c r="E8" s="56">
        <f>(W8+T8)/M8</f>
        <v>0.66757493188010897</v>
      </c>
      <c r="F8" s="56">
        <f>(W8/N8)+((P8+U8+X8)/(N8+U8+X8+Z8))</f>
        <v>0.92507291561902849</v>
      </c>
      <c r="G8" s="56">
        <f>S8/W8</f>
        <v>0.11956521739130435</v>
      </c>
      <c r="H8" s="56">
        <f>(Y8+Z8)/W8</f>
        <v>5.434782608695652E-3</v>
      </c>
      <c r="I8" s="56">
        <f>V8/M8</f>
        <v>0.27792915531335149</v>
      </c>
      <c r="J8" s="56">
        <f>(U8+X8)/M8</f>
        <v>0.10626702997275204</v>
      </c>
      <c r="K8" s="70">
        <f>(B8*0.7635+C8*0.7562+D8*0.75+E8*0.7248+F8*0.7021+G8*0.6285+1-H8*0.5884+1-I8*0.5276+J8*0.3663)/6.931</f>
        <v>0.59250635194241275</v>
      </c>
      <c r="L8" s="71">
        <f>K8/0.5164*100</f>
        <v>114.73786830798079</v>
      </c>
      <c r="M8" s="57">
        <v>367</v>
      </c>
      <c r="N8" s="57">
        <v>326</v>
      </c>
      <c r="O8" s="57">
        <v>59</v>
      </c>
      <c r="P8" s="57">
        <v>93</v>
      </c>
      <c r="Q8" s="57">
        <v>21</v>
      </c>
      <c r="R8" s="57">
        <v>2</v>
      </c>
      <c r="S8" s="57">
        <v>22</v>
      </c>
      <c r="T8" s="57">
        <v>61</v>
      </c>
      <c r="U8" s="57">
        <v>37</v>
      </c>
      <c r="V8" s="57">
        <v>102</v>
      </c>
      <c r="W8" s="57">
        <v>184</v>
      </c>
      <c r="X8" s="57">
        <v>2</v>
      </c>
      <c r="Y8" s="57">
        <v>0</v>
      </c>
      <c r="Z8" s="57">
        <v>1</v>
      </c>
      <c r="AA8" s="16"/>
      <c r="AB8" s="27"/>
      <c r="AC8" s="28"/>
      <c r="AD8" s="28"/>
      <c r="AE8" s="28"/>
      <c r="AF8" s="29"/>
      <c r="AG8" s="30"/>
      <c r="AH8" s="22" t="s">
        <v>48</v>
      </c>
      <c r="AI8" s="18">
        <v>0.34508816120906799</v>
      </c>
      <c r="AJ8" s="19">
        <v>0.51676829268292679</v>
      </c>
      <c r="AK8" s="19">
        <v>0.4885057471264368</v>
      </c>
      <c r="AL8" s="19">
        <v>0.68140243902439024</v>
      </c>
      <c r="AM8" s="19">
        <v>0.91445060771677944</v>
      </c>
      <c r="AN8" s="19">
        <v>0.10914454277286136</v>
      </c>
      <c r="AO8" s="19">
        <v>1.1799410029498525E-2</v>
      </c>
      <c r="AP8" s="19">
        <v>0.25609756097560976</v>
      </c>
      <c r="AQ8" s="19">
        <v>8.2317073170731711E-2</v>
      </c>
      <c r="AR8" s="19">
        <v>0.59345560623873939</v>
      </c>
      <c r="AS8" s="23">
        <v>114.92168982159943</v>
      </c>
      <c r="AT8" s="16"/>
    </row>
    <row r="9" spans="1:46" x14ac:dyDescent="0.2">
      <c r="A9" s="55" t="s">
        <v>25</v>
      </c>
      <c r="B9" s="56">
        <f>(P9-S9)/(N9-S9-V9+Z9)</f>
        <v>0.25161290322580643</v>
      </c>
      <c r="C9" s="56">
        <f>W9/M9</f>
        <v>0.45702005730659023</v>
      </c>
      <c r="D9" s="56">
        <f>(Q9+R9+S9)/P9</f>
        <v>0.51923076923076927</v>
      </c>
      <c r="E9" s="56">
        <f>(W9+T9)/M9</f>
        <v>0.60744985673352436</v>
      </c>
      <c r="F9" s="56">
        <f>(W9/N9)+((P9+U9+X9)/(N9+U9+X9+Z9))</f>
        <v>0.93872259842753891</v>
      </c>
      <c r="G9" s="56">
        <f>S9/W9</f>
        <v>0.12225705329153605</v>
      </c>
      <c r="H9" s="56">
        <f>(Y9+Z9)/W9</f>
        <v>1.8808777429467086E-2</v>
      </c>
      <c r="I9" s="56">
        <f>V9/M9</f>
        <v>0.11461318051575932</v>
      </c>
      <c r="J9" s="56">
        <f>(U9+X9)/M9</f>
        <v>0.16332378223495703</v>
      </c>
      <c r="K9" s="70">
        <f>(B9*0.7635+C9*0.7562+D9*0.75+E9*0.7248+F9*0.7021+G9*0.6285+1-H9*0.5884+1-I9*0.5276+J9*0.3663)/6.931</f>
        <v>0.59033500925327353</v>
      </c>
      <c r="L9" s="71">
        <f>K9/0.5164*100</f>
        <v>114.31739141233028</v>
      </c>
      <c r="M9" s="57">
        <v>698</v>
      </c>
      <c r="N9" s="57">
        <v>578</v>
      </c>
      <c r="O9" s="57">
        <v>110</v>
      </c>
      <c r="P9" s="57">
        <v>156</v>
      </c>
      <c r="Q9" s="57">
        <v>38</v>
      </c>
      <c r="R9" s="57">
        <v>4</v>
      </c>
      <c r="S9" s="57">
        <v>39</v>
      </c>
      <c r="T9" s="57">
        <v>105</v>
      </c>
      <c r="U9" s="57">
        <v>106</v>
      </c>
      <c r="V9" s="57">
        <v>80</v>
      </c>
      <c r="W9" s="57">
        <v>319</v>
      </c>
      <c r="X9" s="57">
        <v>8</v>
      </c>
      <c r="Y9" s="57">
        <v>0</v>
      </c>
      <c r="Z9" s="57">
        <v>6</v>
      </c>
      <c r="AA9" s="16"/>
      <c r="AB9" s="27"/>
      <c r="AC9" s="28"/>
      <c r="AD9" s="28"/>
      <c r="AE9" s="28"/>
      <c r="AF9" s="29"/>
      <c r="AG9" s="30"/>
      <c r="AH9" s="22" t="s">
        <v>252</v>
      </c>
      <c r="AI9" s="18">
        <v>0.34975369458128081</v>
      </c>
      <c r="AJ9" s="19">
        <v>0.50136239782016345</v>
      </c>
      <c r="AK9" s="19">
        <v>0.4838709677419355</v>
      </c>
      <c r="AL9" s="19">
        <v>0.66757493188010897</v>
      </c>
      <c r="AM9" s="19">
        <v>0.92507291561902849</v>
      </c>
      <c r="AN9" s="19">
        <v>0.11956521739130435</v>
      </c>
      <c r="AO9" s="19">
        <v>5.434782608695652E-3</v>
      </c>
      <c r="AP9" s="19">
        <v>0.27792915531335149</v>
      </c>
      <c r="AQ9" s="19">
        <v>0.10626702997275204</v>
      </c>
      <c r="AR9" s="19">
        <v>0.59250635194241275</v>
      </c>
      <c r="AS9" s="23">
        <v>114.73786830798079</v>
      </c>
      <c r="AT9" s="16"/>
    </row>
    <row r="10" spans="1:46" x14ac:dyDescent="0.2">
      <c r="A10" s="55" t="s">
        <v>38</v>
      </c>
      <c r="B10" s="56">
        <f>(P10-S10)/(N10-S10-V10+Z10)</f>
        <v>0.31422018348623854</v>
      </c>
      <c r="C10" s="56">
        <f>W10/M10</f>
        <v>0.49182763744427932</v>
      </c>
      <c r="D10" s="56">
        <f>(Q10+R10+S10)/P10</f>
        <v>0.44571428571428573</v>
      </c>
      <c r="E10" s="56">
        <f>(W10+T10)/M10</f>
        <v>0.65527488855869243</v>
      </c>
      <c r="F10" s="56">
        <f>(W10/N10)+((P10+U10+X10)/(N10+U10+X10+Z10))</f>
        <v>0.93452885391444718</v>
      </c>
      <c r="G10" s="56">
        <f>S10/W10</f>
        <v>0.11480362537764351</v>
      </c>
      <c r="H10" s="56">
        <f>(Y10+Z10)/W10</f>
        <v>2.1148036253776436E-2</v>
      </c>
      <c r="I10" s="56">
        <f>V10/M10</f>
        <v>0.1812778603268945</v>
      </c>
      <c r="J10" s="56">
        <f>(U10+X10)/M10</f>
        <v>0.11292719167904904</v>
      </c>
      <c r="K10" s="70">
        <f>(B10*0.7635+C10*0.7562+D10*0.75+E10*0.7248+F10*0.7021+G10*0.6285+1-H10*0.5884+1-I10*0.5276+J10*0.3663)/6.931</f>
        <v>0.58903800845407417</v>
      </c>
      <c r="L10" s="71">
        <f>K10/0.5164*100</f>
        <v>114.0662293675589</v>
      </c>
      <c r="M10" s="57">
        <v>673</v>
      </c>
      <c r="N10" s="57">
        <v>590</v>
      </c>
      <c r="O10" s="57">
        <v>104</v>
      </c>
      <c r="P10" s="57">
        <v>175</v>
      </c>
      <c r="Q10" s="57">
        <v>38</v>
      </c>
      <c r="R10" s="57">
        <v>2</v>
      </c>
      <c r="S10" s="57">
        <v>38</v>
      </c>
      <c r="T10" s="57">
        <v>110</v>
      </c>
      <c r="U10" s="57">
        <v>73</v>
      </c>
      <c r="V10" s="57">
        <v>122</v>
      </c>
      <c r="W10" s="57">
        <v>331</v>
      </c>
      <c r="X10" s="57">
        <v>3</v>
      </c>
      <c r="Y10" s="57">
        <v>1</v>
      </c>
      <c r="Z10" s="57">
        <v>6</v>
      </c>
      <c r="AA10" s="16"/>
      <c r="AB10" s="27"/>
      <c r="AC10" s="28"/>
      <c r="AD10" s="28"/>
      <c r="AE10" s="28"/>
      <c r="AF10" s="29"/>
      <c r="AG10" s="30"/>
      <c r="AH10" s="22" t="s">
        <v>25</v>
      </c>
      <c r="AI10" s="18">
        <v>0.25161290322580643</v>
      </c>
      <c r="AJ10" s="19">
        <v>0.45702005730659023</v>
      </c>
      <c r="AK10" s="19">
        <v>0.51923076923076927</v>
      </c>
      <c r="AL10" s="19">
        <v>0.60744985673352436</v>
      </c>
      <c r="AM10" s="19">
        <v>0.93872259842753891</v>
      </c>
      <c r="AN10" s="19">
        <v>0.12225705329153605</v>
      </c>
      <c r="AO10" s="19">
        <v>1.8808777429467086E-2</v>
      </c>
      <c r="AP10" s="19">
        <v>0.11461318051575932</v>
      </c>
      <c r="AQ10" s="19">
        <v>0.16332378223495703</v>
      </c>
      <c r="AR10" s="19">
        <v>0.59033500925327353</v>
      </c>
      <c r="AS10" s="23">
        <v>114.31739141233028</v>
      </c>
      <c r="AT10" s="16"/>
    </row>
    <row r="11" spans="1:46" x14ac:dyDescent="0.2">
      <c r="A11" s="55" t="s">
        <v>54</v>
      </c>
      <c r="B11" s="56">
        <f>(P11-S11)/(N11-S11-V11+Z11)</f>
        <v>0.3471882640586797</v>
      </c>
      <c r="C11" s="56">
        <f>W11/M11</f>
        <v>0.52093023255813953</v>
      </c>
      <c r="D11" s="56">
        <f>(Q11+R11+S11)/P11</f>
        <v>0.47159090909090912</v>
      </c>
      <c r="E11" s="56">
        <f>(W11+T11)/M11</f>
        <v>0.69302325581395352</v>
      </c>
      <c r="F11" s="56">
        <f>(W11/N11)+((P11+U11+X11)/(N11+U11+X11+Z11))</f>
        <v>0.88054240206629364</v>
      </c>
      <c r="G11" s="56">
        <f>S11/W11</f>
        <v>0.10119047619047619</v>
      </c>
      <c r="H11" s="56">
        <f>(Y11+Z11)/W11</f>
        <v>1.488095238095238E-2</v>
      </c>
      <c r="I11" s="56">
        <f>V11/M11</f>
        <v>0.25891472868217053</v>
      </c>
      <c r="J11" s="56">
        <f>(U11+X11)/M11</f>
        <v>5.2713178294573643E-2</v>
      </c>
      <c r="K11" s="70">
        <f>(B11*0.7635+C11*0.7562+D11*0.75+E11*0.7248+F11*0.7021+G11*0.6285+1-H11*0.5884+1-I11*0.5276+J11*0.3663)/6.931</f>
        <v>0.58732919172608555</v>
      </c>
      <c r="L11" s="71">
        <f>K11/0.5164*100</f>
        <v>113.73531985400574</v>
      </c>
      <c r="M11" s="57">
        <v>645</v>
      </c>
      <c r="N11" s="57">
        <v>606</v>
      </c>
      <c r="O11" s="57">
        <v>101</v>
      </c>
      <c r="P11" s="57">
        <v>176</v>
      </c>
      <c r="Q11" s="57">
        <v>40</v>
      </c>
      <c r="R11" s="57">
        <v>9</v>
      </c>
      <c r="S11" s="57">
        <v>34</v>
      </c>
      <c r="T11" s="57">
        <v>111</v>
      </c>
      <c r="U11" s="57">
        <v>29</v>
      </c>
      <c r="V11" s="57">
        <v>167</v>
      </c>
      <c r="W11" s="57">
        <v>336</v>
      </c>
      <c r="X11" s="57">
        <v>5</v>
      </c>
      <c r="Y11" s="57">
        <v>1</v>
      </c>
      <c r="Z11" s="57">
        <v>4</v>
      </c>
      <c r="AA11" s="16"/>
      <c r="AB11" s="27"/>
      <c r="AC11" s="28"/>
      <c r="AD11" s="28"/>
      <c r="AE11" s="28"/>
      <c r="AF11" s="29"/>
      <c r="AG11" s="30"/>
      <c r="AH11" s="22" t="s">
        <v>38</v>
      </c>
      <c r="AI11" s="18">
        <v>0.31422018348623854</v>
      </c>
      <c r="AJ11" s="19">
        <v>0.49182763744427932</v>
      </c>
      <c r="AK11" s="19">
        <v>0.44571428571428573</v>
      </c>
      <c r="AL11" s="19">
        <v>0.65527488855869243</v>
      </c>
      <c r="AM11" s="19">
        <v>0.93452885391444718</v>
      </c>
      <c r="AN11" s="19">
        <v>0.11480362537764351</v>
      </c>
      <c r="AO11" s="19">
        <v>2.1148036253776436E-2</v>
      </c>
      <c r="AP11" s="19">
        <v>0.1812778603268945</v>
      </c>
      <c r="AQ11" s="19">
        <v>0.11292719167904904</v>
      </c>
      <c r="AR11" s="19">
        <v>0.58903800845407417</v>
      </c>
      <c r="AS11" s="23">
        <v>114.0662293675589</v>
      </c>
      <c r="AT11" s="16"/>
    </row>
    <row r="12" spans="1:46" x14ac:dyDescent="0.2">
      <c r="A12" s="55" t="s">
        <v>21</v>
      </c>
      <c r="B12" s="56">
        <f>(P12-S12)/(N12-S12-V12+Z12)</f>
        <v>0.288981288981289</v>
      </c>
      <c r="C12" s="56">
        <f>W12/M12</f>
        <v>0.44822695035460991</v>
      </c>
      <c r="D12" s="56">
        <f>(Q12+R12+S12)/P12</f>
        <v>0.48823529411764705</v>
      </c>
      <c r="E12" s="56">
        <f>(W12+T12)/M12</f>
        <v>0.59432624113475174</v>
      </c>
      <c r="F12" s="56">
        <f>(W12/N12)+((P12+U12+X12)/(N12+U12+X12+Z12))</f>
        <v>0.92631277312128379</v>
      </c>
      <c r="G12" s="56">
        <f>S12/W12</f>
        <v>9.8101265822784806E-2</v>
      </c>
      <c r="H12" s="56">
        <f>(Y12+Z12)/W12</f>
        <v>9.4936708860759497E-3</v>
      </c>
      <c r="I12" s="56">
        <f>V12/M12</f>
        <v>0.12056737588652482</v>
      </c>
      <c r="J12" s="56">
        <f>(U12+X12)/M12</f>
        <v>0.15319148936170213</v>
      </c>
      <c r="K12" s="70">
        <f>(B12*0.7635+C12*0.7562+D12*0.75+E12*0.7248+F12*0.7021+G12*0.6285+1-H12*0.5884+1-I12*0.5276+J12*0.3663)/6.931</f>
        <v>0.58512018854743053</v>
      </c>
      <c r="L12" s="71">
        <f>K12/0.5164*100</f>
        <v>113.30755006727935</v>
      </c>
      <c r="M12" s="57">
        <v>705</v>
      </c>
      <c r="N12" s="57">
        <v>594</v>
      </c>
      <c r="O12" s="57">
        <v>105</v>
      </c>
      <c r="P12" s="57">
        <v>170</v>
      </c>
      <c r="Q12" s="57">
        <v>51</v>
      </c>
      <c r="R12" s="57">
        <v>1</v>
      </c>
      <c r="S12" s="57">
        <v>31</v>
      </c>
      <c r="T12" s="57">
        <v>103</v>
      </c>
      <c r="U12" s="57">
        <v>96</v>
      </c>
      <c r="V12" s="57">
        <v>85</v>
      </c>
      <c r="W12" s="57">
        <v>316</v>
      </c>
      <c r="X12" s="57">
        <v>12</v>
      </c>
      <c r="Y12" s="57">
        <v>0</v>
      </c>
      <c r="Z12" s="57">
        <v>3</v>
      </c>
      <c r="AA12" s="16"/>
      <c r="AB12" s="27"/>
      <c r="AC12" s="28"/>
      <c r="AD12" s="28"/>
      <c r="AE12" s="28"/>
      <c r="AF12" s="29"/>
      <c r="AG12" s="30"/>
      <c r="AH12" s="22" t="s">
        <v>54</v>
      </c>
      <c r="AI12" s="31">
        <v>0.3471882640586797</v>
      </c>
      <c r="AJ12" s="32">
        <v>0.52093023255813953</v>
      </c>
      <c r="AK12" s="32">
        <v>0.47159090909090912</v>
      </c>
      <c r="AL12" s="32">
        <v>0.69302325581395352</v>
      </c>
      <c r="AM12" s="32">
        <v>0.88054240206629364</v>
      </c>
      <c r="AN12" s="32">
        <v>0.10119047619047619</v>
      </c>
      <c r="AO12" s="32">
        <v>1.488095238095238E-2</v>
      </c>
      <c r="AP12" s="32">
        <v>0.25891472868217053</v>
      </c>
      <c r="AQ12" s="32">
        <v>5.2713178294573643E-2</v>
      </c>
      <c r="AR12" s="32">
        <v>0.58732919172608555</v>
      </c>
      <c r="AS12" s="33">
        <v>113.73531985400574</v>
      </c>
      <c r="AT12" s="16"/>
    </row>
    <row r="13" spans="1:46" x14ac:dyDescent="0.2">
      <c r="A13" s="55" t="s">
        <v>49</v>
      </c>
      <c r="B13" s="56">
        <f>(P13-S13)/(N13-S13-V13+Z13)</f>
        <v>0.26111111111111113</v>
      </c>
      <c r="C13" s="56">
        <f>W13/M13</f>
        <v>0.48318042813455658</v>
      </c>
      <c r="D13" s="56">
        <f>(Q13+R13+S13)/P13</f>
        <v>0.54225352112676062</v>
      </c>
      <c r="E13" s="56">
        <f>(W13+T13)/M13</f>
        <v>0.67125382262996947</v>
      </c>
      <c r="F13" s="56">
        <f>(W13/N13)+((P13+U13+X13)/(N13+U13+X13+Z13))</f>
        <v>0.87429918450560651</v>
      </c>
      <c r="G13" s="56">
        <f>S13/W13</f>
        <v>0.15189873417721519</v>
      </c>
      <c r="H13" s="56">
        <f>(Y13+Z13)/W13</f>
        <v>2.2151898734177215E-2</v>
      </c>
      <c r="I13" s="56">
        <f>V13/M13</f>
        <v>0.26758409785932724</v>
      </c>
      <c r="J13" s="56">
        <f>(U13+X13)/M13</f>
        <v>0.10856269113149847</v>
      </c>
      <c r="K13" s="70">
        <f>(B13*0.7635+C13*0.7562+D13*0.75+E13*0.7248+F13*0.7021+G13*0.6285+1-H13*0.5884+1-I13*0.5276+J13*0.3663)/6.931</f>
        <v>0.58473857494783155</v>
      </c>
      <c r="L13" s="71">
        <f>K13/0.5164*100</f>
        <v>113.23365122924702</v>
      </c>
      <c r="M13" s="57">
        <v>654</v>
      </c>
      <c r="N13" s="57">
        <v>576</v>
      </c>
      <c r="O13" s="57">
        <v>98</v>
      </c>
      <c r="P13" s="57">
        <v>142</v>
      </c>
      <c r="Q13" s="57">
        <v>28</v>
      </c>
      <c r="R13" s="57">
        <v>1</v>
      </c>
      <c r="S13" s="57">
        <v>48</v>
      </c>
      <c r="T13" s="57">
        <v>123</v>
      </c>
      <c r="U13" s="57">
        <v>59</v>
      </c>
      <c r="V13" s="57">
        <v>175</v>
      </c>
      <c r="W13" s="57">
        <v>316</v>
      </c>
      <c r="X13" s="57">
        <v>12</v>
      </c>
      <c r="Y13" s="57">
        <v>0</v>
      </c>
      <c r="Z13" s="57">
        <v>7</v>
      </c>
      <c r="AA13" s="16"/>
      <c r="AB13" s="27"/>
      <c r="AC13" s="28"/>
      <c r="AD13" s="28"/>
      <c r="AE13" s="28"/>
      <c r="AF13" s="29"/>
      <c r="AG13" s="30"/>
      <c r="AH13" s="88" t="s">
        <v>302</v>
      </c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90"/>
      <c r="AT13" s="16"/>
    </row>
    <row r="14" spans="1:46" x14ac:dyDescent="0.2">
      <c r="A14" s="55" t="s">
        <v>168</v>
      </c>
      <c r="B14" s="56">
        <f>(P14-S14)/(N14-S14-V14+Z14)</f>
        <v>0.3519163763066202</v>
      </c>
      <c r="C14" s="56">
        <f>W14/M14</f>
        <v>0.49075975359342916</v>
      </c>
      <c r="D14" s="56">
        <f>(Q14+R14+S14)/P14</f>
        <v>0.44094488188976377</v>
      </c>
      <c r="E14" s="56">
        <f>(W14+T14)/M14</f>
        <v>0.62217659137576997</v>
      </c>
      <c r="F14" s="56">
        <f>(W14/N14)+((P14+U14+X14)/(N14+U14+X14+Z14))</f>
        <v>0.91746612858098076</v>
      </c>
      <c r="G14" s="56">
        <f>S14/W14</f>
        <v>0.10878661087866109</v>
      </c>
      <c r="H14" s="56">
        <f>(Y14+Z14)/W14</f>
        <v>1.2552301255230125E-2</v>
      </c>
      <c r="I14" s="56">
        <f>V14/M14</f>
        <v>0.25256673511293637</v>
      </c>
      <c r="J14" s="56">
        <f>(U14+X14)/M14</f>
        <v>0.10472279260780287</v>
      </c>
      <c r="K14" s="70">
        <f>(B14*0.7635+C14*0.7562+D14*0.75+E14*0.7248+F14*0.7021+G14*0.6285+1-H14*0.5884+1-I14*0.5276+J14*0.3663)/6.931</f>
        <v>0.58169214587591367</v>
      </c>
      <c r="L14" s="71">
        <f>K14/0.5164*100</f>
        <v>112.64371531291899</v>
      </c>
      <c r="M14" s="57">
        <v>487</v>
      </c>
      <c r="N14" s="57">
        <v>433</v>
      </c>
      <c r="O14" s="57">
        <v>78</v>
      </c>
      <c r="P14" s="57">
        <v>127</v>
      </c>
      <c r="Q14" s="57">
        <v>26</v>
      </c>
      <c r="R14" s="57">
        <v>4</v>
      </c>
      <c r="S14" s="57">
        <v>26</v>
      </c>
      <c r="T14" s="57">
        <v>64</v>
      </c>
      <c r="U14" s="57">
        <v>45</v>
      </c>
      <c r="V14" s="57">
        <v>123</v>
      </c>
      <c r="W14" s="57">
        <v>239</v>
      </c>
      <c r="X14" s="57">
        <v>6</v>
      </c>
      <c r="Y14" s="57">
        <v>0</v>
      </c>
      <c r="Z14" s="57">
        <v>3</v>
      </c>
      <c r="AA14" s="16"/>
      <c r="AB14" s="27"/>
      <c r="AC14" s="28"/>
      <c r="AD14" s="28"/>
      <c r="AE14" s="28"/>
      <c r="AF14" s="29"/>
      <c r="AG14" s="30"/>
      <c r="AH14" s="34" t="s">
        <v>0</v>
      </c>
      <c r="AI14" s="35" t="s">
        <v>280</v>
      </c>
      <c r="AJ14" s="35" t="s">
        <v>281</v>
      </c>
      <c r="AK14" s="35" t="s">
        <v>282</v>
      </c>
      <c r="AL14" s="35" t="s">
        <v>283</v>
      </c>
      <c r="AM14" s="35" t="s">
        <v>10</v>
      </c>
      <c r="AN14" s="35" t="s">
        <v>284</v>
      </c>
      <c r="AO14" s="35" t="s">
        <v>285</v>
      </c>
      <c r="AP14" s="35" t="s">
        <v>286</v>
      </c>
      <c r="AQ14" s="35" t="s">
        <v>287</v>
      </c>
      <c r="AR14" s="35" t="s">
        <v>288</v>
      </c>
      <c r="AS14" s="35" t="s">
        <v>289</v>
      </c>
      <c r="AT14" s="16"/>
    </row>
    <row r="15" spans="1:46" x14ac:dyDescent="0.2">
      <c r="A15" s="55" t="s">
        <v>105</v>
      </c>
      <c r="B15" s="56">
        <f>(P15-S15)/(N15-S15-V15+Z15)</f>
        <v>0.31725888324873097</v>
      </c>
      <c r="C15" s="56">
        <f>W15/M15</f>
        <v>0.46206896551724136</v>
      </c>
      <c r="D15" s="56">
        <f>(Q15+R15+S15)/P15</f>
        <v>0.47972972972972971</v>
      </c>
      <c r="E15" s="56">
        <f>(W15+T15)/M15</f>
        <v>0.6396551724137931</v>
      </c>
      <c r="F15" s="56">
        <f>(W15/N15)+((P15+U15+X15)/(N15+U15+X15+Z15))</f>
        <v>0.88276198158230823</v>
      </c>
      <c r="G15" s="56">
        <f>S15/W15</f>
        <v>8.5820895522388058E-2</v>
      </c>
      <c r="H15" s="56">
        <f>(Y15+Z15)/W15</f>
        <v>2.2388059701492536E-2</v>
      </c>
      <c r="I15" s="56">
        <f>V15/M15</f>
        <v>0.17586206896551723</v>
      </c>
      <c r="J15" s="56">
        <f>(U15+X15)/M15</f>
        <v>0.10517241379310345</v>
      </c>
      <c r="K15" s="70">
        <f>(B15*0.7635+C15*0.7562+D15*0.75+E15*0.7248+F15*0.7021+G15*0.6285+1-H15*0.5884+1-I15*0.5276+J15*0.3663)/6.931</f>
        <v>0.58019844015437405</v>
      </c>
      <c r="L15" s="71">
        <f>K15/0.5164*100</f>
        <v>112.35446168752404</v>
      </c>
      <c r="M15" s="57">
        <v>580</v>
      </c>
      <c r="N15" s="57">
        <v>513</v>
      </c>
      <c r="O15" s="57">
        <v>72</v>
      </c>
      <c r="P15" s="57">
        <v>148</v>
      </c>
      <c r="Q15" s="57">
        <v>45</v>
      </c>
      <c r="R15" s="57">
        <v>3</v>
      </c>
      <c r="S15" s="57">
        <v>23</v>
      </c>
      <c r="T15" s="57">
        <v>103</v>
      </c>
      <c r="U15" s="57">
        <v>55</v>
      </c>
      <c r="V15" s="57">
        <v>102</v>
      </c>
      <c r="W15" s="57">
        <v>268</v>
      </c>
      <c r="X15" s="57">
        <v>6</v>
      </c>
      <c r="Y15" s="57">
        <v>0</v>
      </c>
      <c r="Z15" s="57">
        <v>6</v>
      </c>
      <c r="AA15" s="16"/>
      <c r="AB15" s="27"/>
      <c r="AC15" s="28"/>
      <c r="AD15" s="28"/>
      <c r="AE15" s="28"/>
      <c r="AF15" s="29"/>
      <c r="AG15" s="30"/>
      <c r="AH15" s="36" t="s">
        <v>233</v>
      </c>
      <c r="AI15" s="37">
        <v>0.28000000000000003</v>
      </c>
      <c r="AJ15" s="38">
        <v>0.23918575063613232</v>
      </c>
      <c r="AK15" s="37">
        <v>0.2361111111111111</v>
      </c>
      <c r="AL15" s="38">
        <v>0.2951653944020356</v>
      </c>
      <c r="AM15" s="37">
        <v>0.59114841183774192</v>
      </c>
      <c r="AN15" s="37">
        <v>2.1276595744680851E-2</v>
      </c>
      <c r="AO15" s="38">
        <v>0.13829787234042554</v>
      </c>
      <c r="AP15" s="37">
        <v>0.21119592875318066</v>
      </c>
      <c r="AQ15" s="37">
        <v>0.11704834605597965</v>
      </c>
      <c r="AR15" s="38">
        <v>0.44209529436860523</v>
      </c>
      <c r="AS15" s="39">
        <v>85.611017499729911</v>
      </c>
      <c r="AT15" s="16"/>
    </row>
    <row r="16" spans="1:46" x14ac:dyDescent="0.2">
      <c r="A16" s="55" t="s">
        <v>90</v>
      </c>
      <c r="B16" s="56">
        <f>(P16-S16)/(N16-S16-V16+Z16)</f>
        <v>0.3225058004640371</v>
      </c>
      <c r="C16" s="56">
        <f>W16/M16</f>
        <v>0.47403685092127301</v>
      </c>
      <c r="D16" s="56">
        <f>(Q16+R16+S16)/P16</f>
        <v>0.42944785276073622</v>
      </c>
      <c r="E16" s="56">
        <f>(W16+T16)/M16</f>
        <v>0.62814070351758799</v>
      </c>
      <c r="F16" s="56">
        <f>(W16/N16)+((P16+U16+X16)/(N16+U16+X16+Z16))</f>
        <v>0.90850598297093532</v>
      </c>
      <c r="G16" s="56">
        <f>S16/W16</f>
        <v>8.4805653710247356E-2</v>
      </c>
      <c r="H16" s="56">
        <f>(Y16+Z16)/W16</f>
        <v>2.8268551236749116E-2</v>
      </c>
      <c r="I16" s="56">
        <f>V16/M16</f>
        <v>0.13735343383584589</v>
      </c>
      <c r="J16" s="56">
        <f>(U16+X16)/M16</f>
        <v>0.10050251256281408</v>
      </c>
      <c r="K16" s="70">
        <f>(B16*0.7635+C16*0.7562+D16*0.75+E16*0.7248+F16*0.7021+G16*0.6285+1-H16*0.5884+1-I16*0.5276+J16*0.3663)/6.931</f>
        <v>0.58013817687405944</v>
      </c>
      <c r="L16" s="71">
        <f>K16/0.5164*100</f>
        <v>112.34279180365209</v>
      </c>
      <c r="M16" s="57">
        <v>597</v>
      </c>
      <c r="N16" s="57">
        <v>529</v>
      </c>
      <c r="O16" s="57">
        <v>88</v>
      </c>
      <c r="P16" s="57">
        <v>163</v>
      </c>
      <c r="Q16" s="57">
        <v>44</v>
      </c>
      <c r="R16" s="57">
        <v>2</v>
      </c>
      <c r="S16" s="57">
        <v>24</v>
      </c>
      <c r="T16" s="57">
        <v>92</v>
      </c>
      <c r="U16" s="57">
        <v>55</v>
      </c>
      <c r="V16" s="57">
        <v>82</v>
      </c>
      <c r="W16" s="57">
        <v>283</v>
      </c>
      <c r="X16" s="57">
        <v>5</v>
      </c>
      <c r="Y16" s="57">
        <v>0</v>
      </c>
      <c r="Z16" s="57">
        <v>8</v>
      </c>
      <c r="AA16" s="16"/>
      <c r="AB16" s="27"/>
      <c r="AC16" s="28"/>
      <c r="AD16" s="28"/>
      <c r="AE16" s="28"/>
      <c r="AF16" s="29"/>
      <c r="AG16" s="30"/>
      <c r="AH16" s="40" t="s">
        <v>218</v>
      </c>
      <c r="AI16" s="37">
        <v>0.29268292682926828</v>
      </c>
      <c r="AJ16" s="37">
        <v>0.25961538461538464</v>
      </c>
      <c r="AK16" s="37">
        <v>0.20930232558139536</v>
      </c>
      <c r="AL16" s="37">
        <v>0.32451923076923078</v>
      </c>
      <c r="AM16" s="37">
        <v>0.60360512129380051</v>
      </c>
      <c r="AN16" s="37">
        <v>1.8518518518518517E-2</v>
      </c>
      <c r="AO16" s="37">
        <v>9.2592592592592587E-3</v>
      </c>
      <c r="AP16" s="37">
        <v>0.19951923076923078</v>
      </c>
      <c r="AQ16" s="37">
        <v>0.10576923076923077</v>
      </c>
      <c r="AR16" s="41">
        <v>0.45814913729706047</v>
      </c>
      <c r="AS16" s="42">
        <v>88.719817447145715</v>
      </c>
      <c r="AT16" s="16"/>
    </row>
    <row r="17" spans="1:46" x14ac:dyDescent="0.2">
      <c r="A17" s="55" t="s">
        <v>80</v>
      </c>
      <c r="B17" s="56">
        <f>(P17-S17)/(N17-S17-V17+Z17)</f>
        <v>0.31567328918322296</v>
      </c>
      <c r="C17" s="56">
        <f>W17/M17</f>
        <v>0.49834983498349833</v>
      </c>
      <c r="D17" s="56">
        <f>(Q17+R17+S17)/P17</f>
        <v>0.44705882352941179</v>
      </c>
      <c r="E17" s="56">
        <f>(W17+T17)/M17</f>
        <v>0.65016501650165015</v>
      </c>
      <c r="F17" s="56">
        <f>(W17/N17)+((P17+U17+X17)/(N17+U17+X17+Z17))</f>
        <v>0.85543344910407271</v>
      </c>
      <c r="G17" s="56">
        <f>S17/W17</f>
        <v>8.9403973509933773E-2</v>
      </c>
      <c r="H17" s="56">
        <f>(Y17+Z17)/W17</f>
        <v>1.3245033112582781E-2</v>
      </c>
      <c r="I17" s="56">
        <f>V17/M17</f>
        <v>0.16006600660066006</v>
      </c>
      <c r="J17" s="56">
        <f>(U17+X17)/M17</f>
        <v>4.7854785478547858E-2</v>
      </c>
      <c r="K17" s="70">
        <f>(B17*0.7635+C17*0.7562+D17*0.75+E17*0.7248+F17*0.7021+G17*0.6285+1-H17*0.5884+1-I17*0.5276+J17*0.3663)/6.931</f>
        <v>0.57805189012194058</v>
      </c>
      <c r="L17" s="71">
        <f>K17/0.5164*100</f>
        <v>111.9387858485555</v>
      </c>
      <c r="M17" s="57">
        <v>606</v>
      </c>
      <c r="N17" s="57">
        <v>573</v>
      </c>
      <c r="O17" s="57">
        <v>83</v>
      </c>
      <c r="P17" s="57">
        <v>170</v>
      </c>
      <c r="Q17" s="57">
        <v>47</v>
      </c>
      <c r="R17" s="57">
        <v>2</v>
      </c>
      <c r="S17" s="57">
        <v>27</v>
      </c>
      <c r="T17" s="57">
        <v>92</v>
      </c>
      <c r="U17" s="57">
        <v>25</v>
      </c>
      <c r="V17" s="57">
        <v>97</v>
      </c>
      <c r="W17" s="57">
        <v>302</v>
      </c>
      <c r="X17" s="57">
        <v>4</v>
      </c>
      <c r="Y17" s="57">
        <v>0</v>
      </c>
      <c r="Z17" s="57">
        <v>4</v>
      </c>
      <c r="AA17" s="16"/>
      <c r="AB17" s="27"/>
      <c r="AC17" s="28"/>
      <c r="AD17" s="28"/>
      <c r="AE17" s="28"/>
      <c r="AF17" s="29"/>
      <c r="AG17" s="30"/>
      <c r="AH17" s="40" t="s">
        <v>144</v>
      </c>
      <c r="AI17" s="37">
        <v>0.23684210526315788</v>
      </c>
      <c r="AJ17" s="37">
        <v>0.26628352490421459</v>
      </c>
      <c r="AK17" s="37">
        <v>0.35443037974683544</v>
      </c>
      <c r="AL17" s="37">
        <v>0.36015325670498083</v>
      </c>
      <c r="AM17" s="38">
        <v>0.53903970000815193</v>
      </c>
      <c r="AN17" s="37">
        <v>0.11510791366906475</v>
      </c>
      <c r="AO17" s="37">
        <v>2.8776978417266189E-2</v>
      </c>
      <c r="AP17" s="37">
        <v>0.36781609195402298</v>
      </c>
      <c r="AQ17" s="37">
        <v>9.1954022988505746E-2</v>
      </c>
      <c r="AR17" s="41">
        <v>0.45917618319039721</v>
      </c>
      <c r="AS17" s="42">
        <v>88.918703173973128</v>
      </c>
      <c r="AT17" s="16"/>
    </row>
    <row r="18" spans="1:46" x14ac:dyDescent="0.2">
      <c r="A18" s="55" t="s">
        <v>17</v>
      </c>
      <c r="B18" s="56">
        <f>(P18-S18)/(N18-S18-V18+Z18)</f>
        <v>0.30443548387096775</v>
      </c>
      <c r="C18" s="56">
        <f>W18/M18</f>
        <v>0.47954866008462621</v>
      </c>
      <c r="D18" s="56">
        <f>(Q18+R18+S18)/P18</f>
        <v>0.39893617021276595</v>
      </c>
      <c r="E18" s="56">
        <f>(W18+T18)/M18</f>
        <v>0.63046544428772922</v>
      </c>
      <c r="F18" s="56">
        <f>(W18/N18)+((P18+U18+X18)/(N18+U18+X18+Z18))</f>
        <v>0.90468836478548853</v>
      </c>
      <c r="G18" s="56">
        <f>S18/W18</f>
        <v>0.10882352941176471</v>
      </c>
      <c r="H18" s="56">
        <f>(Y18+Z18)/W18</f>
        <v>1.4705882352941176E-2</v>
      </c>
      <c r="I18" s="56">
        <f>V18/M18</f>
        <v>0.1466854724964739</v>
      </c>
      <c r="J18" s="56">
        <f>(U18+X18)/M18</f>
        <v>0.10155148095909731</v>
      </c>
      <c r="K18" s="70">
        <f>(B18*0.7635+C18*0.7562+D18*0.75+E18*0.7248+F18*0.7021+G18*0.6285+1-H18*0.5884+1-I18*0.5276+J18*0.3663)/6.931</f>
        <v>0.57797807971889925</v>
      </c>
      <c r="L18" s="71">
        <f>K18/0.5164*100</f>
        <v>111.92449258692861</v>
      </c>
      <c r="M18" s="57">
        <v>709</v>
      </c>
      <c r="N18" s="57">
        <v>632</v>
      </c>
      <c r="O18" s="57">
        <v>84</v>
      </c>
      <c r="P18" s="57">
        <v>188</v>
      </c>
      <c r="Q18" s="57">
        <v>35</v>
      </c>
      <c r="R18" s="57">
        <v>3</v>
      </c>
      <c r="S18" s="57">
        <v>37</v>
      </c>
      <c r="T18" s="57">
        <v>107</v>
      </c>
      <c r="U18" s="57">
        <v>70</v>
      </c>
      <c r="V18" s="57">
        <v>104</v>
      </c>
      <c r="W18" s="57">
        <v>340</v>
      </c>
      <c r="X18" s="57">
        <v>2</v>
      </c>
      <c r="Y18" s="57">
        <v>0</v>
      </c>
      <c r="Z18" s="57">
        <v>5</v>
      </c>
      <c r="AA18" s="16"/>
      <c r="AB18" s="27"/>
      <c r="AC18" s="28"/>
      <c r="AD18" s="28"/>
      <c r="AE18" s="28"/>
      <c r="AF18" s="29"/>
      <c r="AG18" s="30"/>
      <c r="AH18" s="40" t="s">
        <v>254</v>
      </c>
      <c r="AI18" s="37">
        <v>0.30501930501930502</v>
      </c>
      <c r="AJ18" s="37">
        <v>0.29234972677595628</v>
      </c>
      <c r="AK18" s="37">
        <v>0.23170731707317074</v>
      </c>
      <c r="AL18" s="37">
        <v>0.37431693989071041</v>
      </c>
      <c r="AM18" s="37">
        <v>0.57596441505274765</v>
      </c>
      <c r="AN18" s="37">
        <v>2.8037383177570093E-2</v>
      </c>
      <c r="AO18" s="37">
        <v>1.8691588785046728E-2</v>
      </c>
      <c r="AP18" s="37">
        <v>0.23770491803278687</v>
      </c>
      <c r="AQ18" s="37">
        <v>4.3715846994535519E-2</v>
      </c>
      <c r="AR18" s="41">
        <v>0.46178769137244235</v>
      </c>
      <c r="AS18" s="42">
        <v>89.424417384283956</v>
      </c>
      <c r="AT18" s="16"/>
    </row>
    <row r="19" spans="1:46" x14ac:dyDescent="0.2">
      <c r="A19" s="55" t="s">
        <v>114</v>
      </c>
      <c r="B19" s="56">
        <f>(P19-S19)/(N19-S19-V19+Z19)</f>
        <v>0.30864197530864196</v>
      </c>
      <c r="C19" s="56">
        <f>W19/M19</f>
        <v>0.46819787985865724</v>
      </c>
      <c r="D19" s="56">
        <f>(Q19+R19+S19)/P19</f>
        <v>0.44444444444444442</v>
      </c>
      <c r="E19" s="56">
        <f>(W19+T19)/M19</f>
        <v>0.6590106007067138</v>
      </c>
      <c r="F19" s="56">
        <f>(W19/N19)+((P19+U19+X19)/(N19+U19+X19+Z19))</f>
        <v>0.89020799218592894</v>
      </c>
      <c r="G19" s="56">
        <f>S19/W19</f>
        <v>0.13207547169811321</v>
      </c>
      <c r="H19" s="56">
        <f>(Y19+Z19)/W19</f>
        <v>3.7735849056603772E-2</v>
      </c>
      <c r="I19" s="56">
        <f>V19/M19</f>
        <v>0.25265017667844525</v>
      </c>
      <c r="J19" s="56">
        <f>(U19+X19)/M19</f>
        <v>0.11307420494699646</v>
      </c>
      <c r="K19" s="70">
        <f>(B19*0.7635+C19*0.7562+D19*0.75+E19*0.7248+F19*0.7021+G19*0.6285+1-H19*0.5884+1-I19*0.5276+J19*0.3663)/6.931</f>
        <v>0.57634181811722118</v>
      </c>
      <c r="L19" s="71">
        <f>K19/0.5164*100</f>
        <v>111.60763325275391</v>
      </c>
      <c r="M19" s="57">
        <v>566</v>
      </c>
      <c r="N19" s="57">
        <v>492</v>
      </c>
      <c r="O19" s="57">
        <v>80</v>
      </c>
      <c r="P19" s="57">
        <v>135</v>
      </c>
      <c r="Q19" s="57">
        <v>25</v>
      </c>
      <c r="R19" s="57">
        <v>0</v>
      </c>
      <c r="S19" s="57">
        <v>35</v>
      </c>
      <c r="T19" s="57">
        <v>108</v>
      </c>
      <c r="U19" s="57">
        <v>58</v>
      </c>
      <c r="V19" s="57">
        <v>143</v>
      </c>
      <c r="W19" s="57">
        <v>265</v>
      </c>
      <c r="X19" s="57">
        <v>6</v>
      </c>
      <c r="Y19" s="57">
        <v>0</v>
      </c>
      <c r="Z19" s="57">
        <v>10</v>
      </c>
      <c r="AA19" s="16"/>
      <c r="AB19" s="27"/>
      <c r="AC19" s="28"/>
      <c r="AD19" s="28"/>
      <c r="AE19" s="28"/>
      <c r="AF19" s="29"/>
      <c r="AG19" s="30"/>
      <c r="AH19" s="40" t="s">
        <v>137</v>
      </c>
      <c r="AI19" s="37">
        <v>0.26277372262773724</v>
      </c>
      <c r="AJ19" s="37">
        <v>0.28625235404896421</v>
      </c>
      <c r="AK19" s="37">
        <v>0.25892857142857145</v>
      </c>
      <c r="AL19" s="37">
        <v>0.35028248587570621</v>
      </c>
      <c r="AM19" s="37">
        <v>0.59256076166446547</v>
      </c>
      <c r="AN19" s="37">
        <v>2.6315789473684209E-2</v>
      </c>
      <c r="AO19" s="37">
        <v>7.8947368421052627E-2</v>
      </c>
      <c r="AP19" s="37">
        <v>0.13935969868173259</v>
      </c>
      <c r="AQ19" s="37">
        <v>6.4030131826741998E-2</v>
      </c>
      <c r="AR19" s="41">
        <v>0.46187054607210831</v>
      </c>
      <c r="AS19" s="42">
        <v>89.440462058890063</v>
      </c>
      <c r="AT19" s="16"/>
    </row>
    <row r="20" spans="1:46" x14ac:dyDescent="0.2">
      <c r="A20" s="55" t="s">
        <v>36</v>
      </c>
      <c r="B20" s="56">
        <f>(P20-S20)/(N20-S20-V20+Z20)</f>
        <v>0.29144385026737968</v>
      </c>
      <c r="C20" s="56">
        <f>W20/M20</f>
        <v>0.43574593796159528</v>
      </c>
      <c r="D20" s="56">
        <f>(Q20+R20+S20)/P20</f>
        <v>0.53793103448275859</v>
      </c>
      <c r="E20" s="56">
        <f>(W20+T20)/M20</f>
        <v>0.5553914327917282</v>
      </c>
      <c r="F20" s="56">
        <f>(W20/N20)+((P20+U20+X20)/(N20+U20+X20+Z20))</f>
        <v>0.89731000041965681</v>
      </c>
      <c r="G20" s="56">
        <f>S20/W20</f>
        <v>0.12203389830508475</v>
      </c>
      <c r="H20" s="56">
        <f>(Y20+Z20)/W20</f>
        <v>1.3559322033898305E-2</v>
      </c>
      <c r="I20" s="56">
        <f>V20/M20</f>
        <v>0.23338257016248154</v>
      </c>
      <c r="J20" s="56">
        <f>(U20+X20)/M20</f>
        <v>0.15952732644017725</v>
      </c>
      <c r="K20" s="70">
        <f>(B20*0.7635+C20*0.7562+D20*0.75+E20*0.7248+F20*0.7021+G20*0.6285+1-H20*0.5884+1-I20*0.5276+J20*0.3663)/6.931</f>
        <v>0.57596999152606665</v>
      </c>
      <c r="L20" s="71">
        <f>K20/0.5164*100</f>
        <v>111.5356296526078</v>
      </c>
      <c r="M20" s="57">
        <v>677</v>
      </c>
      <c r="N20" s="57">
        <v>564</v>
      </c>
      <c r="O20" s="57">
        <v>111</v>
      </c>
      <c r="P20" s="57">
        <v>145</v>
      </c>
      <c r="Q20" s="57">
        <v>42</v>
      </c>
      <c r="R20" s="57">
        <v>0</v>
      </c>
      <c r="S20" s="57">
        <v>36</v>
      </c>
      <c r="T20" s="57">
        <v>81</v>
      </c>
      <c r="U20" s="57">
        <v>102</v>
      </c>
      <c r="V20" s="57">
        <v>158</v>
      </c>
      <c r="W20" s="57">
        <v>295</v>
      </c>
      <c r="X20" s="57">
        <v>6</v>
      </c>
      <c r="Y20" s="57">
        <v>0</v>
      </c>
      <c r="Z20" s="57">
        <v>4</v>
      </c>
      <c r="AA20" s="16"/>
      <c r="AB20" s="27"/>
      <c r="AC20" s="28"/>
      <c r="AD20" s="28"/>
      <c r="AE20" s="28"/>
      <c r="AF20" s="29"/>
      <c r="AG20" s="30"/>
      <c r="AH20" s="40" t="s">
        <v>192</v>
      </c>
      <c r="AI20" s="37">
        <v>0.28196721311475409</v>
      </c>
      <c r="AJ20" s="37">
        <v>0.29321663019693656</v>
      </c>
      <c r="AK20" s="37">
        <v>0.25531914893617019</v>
      </c>
      <c r="AL20" s="37">
        <v>0.37855579868708972</v>
      </c>
      <c r="AM20" s="37">
        <v>0.58077575471843157</v>
      </c>
      <c r="AN20" s="37">
        <v>5.9701492537313432E-2</v>
      </c>
      <c r="AO20" s="37">
        <v>1.4925373134328358E-2</v>
      </c>
      <c r="AP20" s="37">
        <v>0.25382932166301969</v>
      </c>
      <c r="AQ20" s="37">
        <v>6.1269146608315096E-2</v>
      </c>
      <c r="AR20" s="41">
        <v>0.46571987905743156</v>
      </c>
      <c r="AS20" s="42">
        <v>90.185878980912392</v>
      </c>
      <c r="AT20" s="16"/>
    </row>
    <row r="21" spans="1:46" x14ac:dyDescent="0.2">
      <c r="A21" s="55" t="s">
        <v>28</v>
      </c>
      <c r="B21" s="56">
        <f>(P21-S21)/(N21-S21-V21+Z21)</f>
        <v>0.35917312661498707</v>
      </c>
      <c r="C21" s="56">
        <f>W21/M21</f>
        <v>0.45797101449275363</v>
      </c>
      <c r="D21" s="56">
        <f>(Q21+R21+S21)/P21</f>
        <v>0.42441860465116277</v>
      </c>
      <c r="E21" s="56">
        <f>(W21+T21)/M21</f>
        <v>0.57826086956521738</v>
      </c>
      <c r="F21" s="56">
        <f>(W21/N21)+((P21+U21+X21)/(N21+U21+X21+Z21))</f>
        <v>0.92185316354077684</v>
      </c>
      <c r="G21" s="56">
        <f>S21/W21</f>
        <v>0.10443037974683544</v>
      </c>
      <c r="H21" s="56">
        <f>(Y21+Z21)/W21</f>
        <v>0</v>
      </c>
      <c r="I21" s="56">
        <f>V21/M21</f>
        <v>0.25072463768115943</v>
      </c>
      <c r="J21" s="56">
        <f>(U21+X21)/M21</f>
        <v>0.1391304347826087</v>
      </c>
      <c r="K21" s="70">
        <f>(B21*0.7635+C21*0.7562+D21*0.75+E21*0.7248+F21*0.7021+G21*0.6285+1-H21*0.5884+1-I21*0.5276+J21*0.3663)/6.931</f>
        <v>0.57560706309224641</v>
      </c>
      <c r="L21" s="71">
        <f>K21/0.5164*100</f>
        <v>111.46534916581071</v>
      </c>
      <c r="M21" s="57">
        <v>690</v>
      </c>
      <c r="N21" s="57">
        <v>593</v>
      </c>
      <c r="O21" s="57">
        <v>95</v>
      </c>
      <c r="P21" s="57">
        <v>172</v>
      </c>
      <c r="Q21" s="57">
        <v>35</v>
      </c>
      <c r="R21" s="57">
        <v>5</v>
      </c>
      <c r="S21" s="57">
        <v>33</v>
      </c>
      <c r="T21" s="57">
        <v>83</v>
      </c>
      <c r="U21" s="57">
        <v>90</v>
      </c>
      <c r="V21" s="57">
        <v>173</v>
      </c>
      <c r="W21" s="57">
        <v>316</v>
      </c>
      <c r="X21" s="57">
        <v>6</v>
      </c>
      <c r="Y21" s="57">
        <v>0</v>
      </c>
      <c r="Z21" s="57">
        <v>0</v>
      </c>
      <c r="AA21" s="16"/>
      <c r="AB21" s="27"/>
      <c r="AC21" s="28"/>
      <c r="AD21" s="28"/>
      <c r="AE21" s="28"/>
      <c r="AF21" s="29"/>
      <c r="AG21" s="30"/>
      <c r="AH21" s="40" t="s">
        <v>270</v>
      </c>
      <c r="AI21" s="37">
        <v>0.20952380952380953</v>
      </c>
      <c r="AJ21" s="37">
        <v>0.25748502994011974</v>
      </c>
      <c r="AK21" s="37">
        <v>0.34615384615384615</v>
      </c>
      <c r="AL21" s="37">
        <v>0.35029940119760478</v>
      </c>
      <c r="AM21" s="37">
        <v>0.5760209684437354</v>
      </c>
      <c r="AN21" s="37">
        <v>9.3023255813953487E-2</v>
      </c>
      <c r="AO21" s="37">
        <v>4.6511627906976744E-2</v>
      </c>
      <c r="AP21" s="37">
        <v>0.22455089820359281</v>
      </c>
      <c r="AQ21" s="37">
        <v>0.12275449101796407</v>
      </c>
      <c r="AR21" s="41">
        <v>0.46605221632465321</v>
      </c>
      <c r="AS21" s="42">
        <v>90.250235539243462</v>
      </c>
      <c r="AT21" s="16"/>
    </row>
    <row r="22" spans="1:46" x14ac:dyDescent="0.2">
      <c r="A22" s="55" t="s">
        <v>205</v>
      </c>
      <c r="B22" s="56">
        <f>(P22-S22)/(N22-S22-V22+Z22)</f>
        <v>0.25347222222222221</v>
      </c>
      <c r="C22" s="56">
        <f>W22/M22</f>
        <v>0.4650112866817156</v>
      </c>
      <c r="D22" s="56">
        <f>(Q22+R22+S22)/P22</f>
        <v>0.56122448979591832</v>
      </c>
      <c r="E22" s="56">
        <f>(W22+T22)/M22</f>
        <v>0.5914221218961625</v>
      </c>
      <c r="F22" s="56">
        <f>(W22/N22)+((P22+U22+X22)/(N22+U22+X22+Z22))</f>
        <v>0.84278595566756409</v>
      </c>
      <c r="G22" s="56">
        <f>S22/W22</f>
        <v>0.12135922330097088</v>
      </c>
      <c r="H22" s="56">
        <f>(Y22+Z22)/W22</f>
        <v>1.9417475728155338E-2</v>
      </c>
      <c r="I22" s="56">
        <f>V22/M22</f>
        <v>0.19187358916478556</v>
      </c>
      <c r="J22" s="56">
        <f>(U22+X22)/M22</f>
        <v>9.9322799097065456E-2</v>
      </c>
      <c r="K22" s="70">
        <f>(B22*0.7635+C22*0.7562+D22*0.75+E22*0.7248+F22*0.7021+G22*0.6285+1-H22*0.5884+1-I22*0.5276+J22*0.3663)/6.931</f>
        <v>0.57516479327932213</v>
      </c>
      <c r="L22" s="71">
        <f>K22/0.5164*100</f>
        <v>111.37970435308331</v>
      </c>
      <c r="M22" s="57">
        <v>443</v>
      </c>
      <c r="N22" s="57">
        <v>395</v>
      </c>
      <c r="O22" s="57">
        <v>65</v>
      </c>
      <c r="P22" s="57">
        <v>98</v>
      </c>
      <c r="Q22" s="57">
        <v>27</v>
      </c>
      <c r="R22" s="57">
        <v>3</v>
      </c>
      <c r="S22" s="57">
        <v>25</v>
      </c>
      <c r="T22" s="57">
        <v>56</v>
      </c>
      <c r="U22" s="57">
        <v>40</v>
      </c>
      <c r="V22" s="57">
        <v>85</v>
      </c>
      <c r="W22" s="57">
        <v>206</v>
      </c>
      <c r="X22" s="57">
        <v>4</v>
      </c>
      <c r="Y22" s="57">
        <v>1</v>
      </c>
      <c r="Z22" s="57">
        <v>3</v>
      </c>
      <c r="AA22" s="16"/>
      <c r="AB22" s="27"/>
      <c r="AC22" s="28"/>
      <c r="AD22" s="28"/>
      <c r="AE22" s="28"/>
      <c r="AF22" s="29"/>
      <c r="AG22" s="30"/>
      <c r="AH22" s="40" t="s">
        <v>118</v>
      </c>
      <c r="AI22" s="37">
        <v>0.30913978494623656</v>
      </c>
      <c r="AJ22" s="37">
        <v>0.29676258992805754</v>
      </c>
      <c r="AK22" s="37">
        <v>0.24369747899159663</v>
      </c>
      <c r="AL22" s="37">
        <v>0.34892086330935251</v>
      </c>
      <c r="AM22" s="37">
        <v>0.62648005148005148</v>
      </c>
      <c r="AN22" s="37">
        <v>2.4242424242424242E-2</v>
      </c>
      <c r="AO22" s="37">
        <v>3.0303030303030304E-2</v>
      </c>
      <c r="AP22" s="37">
        <v>0.23741007194244604</v>
      </c>
      <c r="AQ22" s="37">
        <v>8.4532374100719426E-2</v>
      </c>
      <c r="AR22" s="41">
        <v>0.46733161256771438</v>
      </c>
      <c r="AS22" s="42">
        <v>90.497988491036878</v>
      </c>
      <c r="AT22" s="16"/>
    </row>
    <row r="23" spans="1:46" x14ac:dyDescent="0.2">
      <c r="A23" s="55" t="s">
        <v>216</v>
      </c>
      <c r="B23" s="56">
        <f>(P23-S23)/(N23-S23-V23+Z23)</f>
        <v>0.33444816053511706</v>
      </c>
      <c r="C23" s="56">
        <f>W23/M23</f>
        <v>0.44366197183098594</v>
      </c>
      <c r="D23" s="56">
        <f>(Q23+R23+S23)/P23</f>
        <v>0.40350877192982454</v>
      </c>
      <c r="E23" s="56">
        <f>(W23+T23)/M23</f>
        <v>0.56572769953051638</v>
      </c>
      <c r="F23" s="56">
        <f>(W23/N23)+((P23+U23+X23)/(N23+U23+X23+Z23))</f>
        <v>0.92391150556305868</v>
      </c>
      <c r="G23" s="56">
        <f>S23/W23</f>
        <v>7.407407407407407E-2</v>
      </c>
      <c r="H23" s="56">
        <f>(Y23+Z23)/W23</f>
        <v>1.0582010582010581E-2</v>
      </c>
      <c r="I23" s="56">
        <f>V23/M23</f>
        <v>0.12676056338028169</v>
      </c>
      <c r="J23" s="56">
        <f>(U23+X23)/M23</f>
        <v>0.13849765258215962</v>
      </c>
      <c r="K23" s="70">
        <f>(B23*0.7635+C23*0.7562+D23*0.75+E23*0.7248+F23*0.7021+G23*0.6285+1-H23*0.5884+1-I23*0.5276+J23*0.3663)/6.931</f>
        <v>0.57370935719529248</v>
      </c>
      <c r="L23" s="71">
        <f>K23/0.5164*100</f>
        <v>111.0978615792588</v>
      </c>
      <c r="M23" s="57">
        <v>426</v>
      </c>
      <c r="N23" s="57">
        <v>365</v>
      </c>
      <c r="O23" s="57">
        <v>62</v>
      </c>
      <c r="P23" s="57">
        <v>114</v>
      </c>
      <c r="Q23" s="57">
        <v>31</v>
      </c>
      <c r="R23" s="57">
        <v>1</v>
      </c>
      <c r="S23" s="57">
        <v>14</v>
      </c>
      <c r="T23" s="57">
        <v>52</v>
      </c>
      <c r="U23" s="57">
        <v>47</v>
      </c>
      <c r="V23" s="57">
        <v>54</v>
      </c>
      <c r="W23" s="57">
        <v>189</v>
      </c>
      <c r="X23" s="57">
        <v>12</v>
      </c>
      <c r="Y23" s="57">
        <v>0</v>
      </c>
      <c r="Z23" s="57">
        <v>2</v>
      </c>
      <c r="AA23" s="16"/>
      <c r="AB23" s="27"/>
      <c r="AC23" s="28"/>
      <c r="AD23" s="28"/>
      <c r="AE23" s="28"/>
      <c r="AF23" s="29"/>
      <c r="AG23" s="30"/>
      <c r="AH23" s="40" t="s">
        <v>185</v>
      </c>
      <c r="AI23" s="37">
        <v>0.32203389830508472</v>
      </c>
      <c r="AJ23" s="37">
        <v>0.31101511879049676</v>
      </c>
      <c r="AK23" s="37">
        <v>0.26732673267326734</v>
      </c>
      <c r="AL23" s="37">
        <v>0.37365010799136067</v>
      </c>
      <c r="AM23" s="37">
        <v>0.61417310759416022</v>
      </c>
      <c r="AN23" s="37">
        <v>4.1666666666666664E-2</v>
      </c>
      <c r="AO23" s="37">
        <v>5.5555555555555552E-2</v>
      </c>
      <c r="AP23" s="37">
        <v>0.27861771058315332</v>
      </c>
      <c r="AQ23" s="37">
        <v>5.6155507559395246E-2</v>
      </c>
      <c r="AR23" s="41">
        <v>0.46900299671486079</v>
      </c>
      <c r="AS23" s="42">
        <v>90.821649247649276</v>
      </c>
      <c r="AT23" s="16"/>
    </row>
    <row r="24" spans="1:46" x14ac:dyDescent="0.2">
      <c r="A24" s="55" t="s">
        <v>163</v>
      </c>
      <c r="B24" s="56">
        <f>(P24-S24)/(N24-S24-V24+Z24)</f>
        <v>0.33788395904436858</v>
      </c>
      <c r="C24" s="56">
        <f>W24/M24</f>
        <v>0.4331983805668016</v>
      </c>
      <c r="D24" s="56">
        <f>(Q24+R24+S24)/P24</f>
        <v>0.39669421487603307</v>
      </c>
      <c r="E24" s="56">
        <f>(W24+T24)/M24</f>
        <v>0.5748987854251012</v>
      </c>
      <c r="F24" s="56">
        <f>(W24/N24)+((P24+U24+X24)/(N24+U24+X24+Z24))</f>
        <v>0.92258772574497061</v>
      </c>
      <c r="G24" s="56">
        <f>S24/W24</f>
        <v>0.10280373831775701</v>
      </c>
      <c r="H24" s="56">
        <f>(Y24+Z24)/W24</f>
        <v>4.6728971962616819E-3</v>
      </c>
      <c r="I24" s="56">
        <f>V24/M24</f>
        <v>0.20040485829959515</v>
      </c>
      <c r="J24" s="56">
        <f>(U24+X24)/M24</f>
        <v>0.15991902834008098</v>
      </c>
      <c r="K24" s="70">
        <f>(B24*0.7635+C24*0.7562+D24*0.75+E24*0.7248+F24*0.7021+G24*0.6285+1-H24*0.5884+1-I24*0.5276+J24*0.3663)/6.931</f>
        <v>0.57166678904316948</v>
      </c>
      <c r="L24" s="71">
        <f>K24/0.5164*100</f>
        <v>110.70232165824352</v>
      </c>
      <c r="M24" s="57">
        <v>494</v>
      </c>
      <c r="N24" s="57">
        <v>414</v>
      </c>
      <c r="O24" s="57">
        <v>77</v>
      </c>
      <c r="P24" s="57">
        <v>121</v>
      </c>
      <c r="Q24" s="57">
        <v>25</v>
      </c>
      <c r="R24" s="57">
        <v>1</v>
      </c>
      <c r="S24" s="57">
        <v>22</v>
      </c>
      <c r="T24" s="57">
        <v>70</v>
      </c>
      <c r="U24" s="57">
        <v>79</v>
      </c>
      <c r="V24" s="57">
        <v>99</v>
      </c>
      <c r="W24" s="57">
        <v>214</v>
      </c>
      <c r="X24" s="57">
        <v>0</v>
      </c>
      <c r="Y24" s="57">
        <v>1</v>
      </c>
      <c r="Z24" s="57">
        <v>0</v>
      </c>
      <c r="AA24" s="16"/>
      <c r="AB24" s="27"/>
      <c r="AC24" s="28"/>
      <c r="AD24" s="28"/>
      <c r="AE24" s="28"/>
      <c r="AF24" s="29"/>
      <c r="AG24" s="30"/>
      <c r="AH24" s="40" t="s">
        <v>99</v>
      </c>
      <c r="AI24" s="37">
        <v>0.30398322851153042</v>
      </c>
      <c r="AJ24" s="37">
        <v>0.32993197278911562</v>
      </c>
      <c r="AK24" s="37">
        <v>0.19463087248322147</v>
      </c>
      <c r="AL24" s="37">
        <v>0.391156462585034</v>
      </c>
      <c r="AM24" s="37">
        <v>0.63734918800710727</v>
      </c>
      <c r="AN24" s="37">
        <v>2.0618556701030927E-2</v>
      </c>
      <c r="AO24" s="37">
        <v>7.2164948453608241E-2</v>
      </c>
      <c r="AP24" s="37">
        <v>0.1360544217687075</v>
      </c>
      <c r="AQ24" s="38">
        <v>3.0612244897959183E-2</v>
      </c>
      <c r="AR24" s="41">
        <v>0.47157406373293448</v>
      </c>
      <c r="AS24" s="42">
        <v>91.319532093906759</v>
      </c>
      <c r="AT24" s="16"/>
    </row>
    <row r="25" spans="1:46" x14ac:dyDescent="0.2">
      <c r="A25" s="55" t="s">
        <v>160</v>
      </c>
      <c r="B25" s="56">
        <f>(P25-S25)/(N25-S25-V25+Z25)</f>
        <v>0.3682008368200837</v>
      </c>
      <c r="C25" s="56">
        <f>W25/M25</f>
        <v>0.43775100401606426</v>
      </c>
      <c r="D25" s="56">
        <f>(Q25+R25+S25)/P25</f>
        <v>0.42608695652173911</v>
      </c>
      <c r="E25" s="56">
        <f>(W25+T25)/M25</f>
        <v>0.57228915662650603</v>
      </c>
      <c r="F25" s="56">
        <f>(W25/N25)+((P25+U25+X25)/(N25+U25+X25+Z25))</f>
        <v>0.9194113013798535</v>
      </c>
      <c r="G25" s="56">
        <f>S25/W25</f>
        <v>0.12385321100917432</v>
      </c>
      <c r="H25" s="56">
        <f>(Y25+Z25)/W25</f>
        <v>2.2935779816513763E-2</v>
      </c>
      <c r="I25" s="56">
        <f>V25/M25</f>
        <v>0.30522088353413657</v>
      </c>
      <c r="J25" s="56">
        <f>(U25+X25)/M25</f>
        <v>0.1606425702811245</v>
      </c>
      <c r="K25" s="70">
        <f>(B25*0.7635+C25*0.7562+D25*0.75+E25*0.7248+F25*0.7021+G25*0.6285+1-H25*0.5884+1-I25*0.5276+J25*0.3663)/6.931</f>
        <v>0.57050683690357351</v>
      </c>
      <c r="L25" s="71">
        <f>K25/0.5164*100</f>
        <v>110.47769885816683</v>
      </c>
      <c r="M25" s="57">
        <v>498</v>
      </c>
      <c r="N25" s="57">
        <v>413</v>
      </c>
      <c r="O25" s="57">
        <v>77</v>
      </c>
      <c r="P25" s="57">
        <v>115</v>
      </c>
      <c r="Q25" s="57">
        <v>22</v>
      </c>
      <c r="R25" s="57">
        <v>0</v>
      </c>
      <c r="S25" s="57">
        <v>27</v>
      </c>
      <c r="T25" s="57">
        <v>67</v>
      </c>
      <c r="U25" s="57">
        <v>76</v>
      </c>
      <c r="V25" s="57">
        <v>152</v>
      </c>
      <c r="W25" s="57">
        <v>218</v>
      </c>
      <c r="X25" s="57">
        <v>4</v>
      </c>
      <c r="Y25" s="57">
        <v>0</v>
      </c>
      <c r="Z25" s="57">
        <v>5</v>
      </c>
      <c r="AA25" s="16"/>
      <c r="AG25" s="46"/>
      <c r="AH25" s="47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x14ac:dyDescent="0.2">
      <c r="A26" s="55" t="s">
        <v>15</v>
      </c>
      <c r="B26" s="56">
        <f>(P26-S26)/(N26-S26-V26+Z26)</f>
        <v>0.279383429672447</v>
      </c>
      <c r="C26" s="56">
        <f>W26/M26</f>
        <v>0.46040268456375838</v>
      </c>
      <c r="D26" s="56">
        <f>(Q26+R26+S26)/P26</f>
        <v>0.44808743169398907</v>
      </c>
      <c r="E26" s="56">
        <f>(W26+T26)/M26</f>
        <v>0.58389261744966447</v>
      </c>
      <c r="F26" s="56">
        <f>(W26/N26)+((P26+U26+X26)/(N26+U26+X26+Z26))</f>
        <v>0.87066276286440125</v>
      </c>
      <c r="G26" s="56">
        <f>S26/W26</f>
        <v>0.11078717201166181</v>
      </c>
      <c r="H26" s="56">
        <f>(Y26+Z26)/W26</f>
        <v>1.7492711370262391E-2</v>
      </c>
      <c r="I26" s="56">
        <f>V26/M26</f>
        <v>0.1436241610738255</v>
      </c>
      <c r="J26" s="56">
        <f>(U26+X26)/M26</f>
        <v>0.10469798657718121</v>
      </c>
      <c r="K26" s="70">
        <f>(B26*0.7635+C26*0.7562+D26*0.75+E26*0.7248+F26*0.7021+G26*0.6285+1-H26*0.5884+1-I26*0.5276+J26*0.3663)/6.931</f>
        <v>0.57047191150871024</v>
      </c>
      <c r="L26" s="71">
        <f>K26/0.5164*100</f>
        <v>110.47093561361547</v>
      </c>
      <c r="M26" s="57">
        <v>745</v>
      </c>
      <c r="N26" s="57">
        <v>661</v>
      </c>
      <c r="O26" s="57">
        <v>129</v>
      </c>
      <c r="P26" s="57">
        <v>183</v>
      </c>
      <c r="Q26" s="57">
        <v>42</v>
      </c>
      <c r="R26" s="57">
        <v>2</v>
      </c>
      <c r="S26" s="57">
        <v>38</v>
      </c>
      <c r="T26" s="57">
        <v>92</v>
      </c>
      <c r="U26" s="57">
        <v>70</v>
      </c>
      <c r="V26" s="57">
        <v>107</v>
      </c>
      <c r="W26" s="57">
        <v>343</v>
      </c>
      <c r="X26" s="57">
        <v>8</v>
      </c>
      <c r="Y26" s="57">
        <v>3</v>
      </c>
      <c r="Z26" s="57">
        <v>3</v>
      </c>
      <c r="AA26" s="16"/>
    </row>
    <row r="27" spans="1:46" x14ac:dyDescent="0.2">
      <c r="A27" s="55" t="s">
        <v>82</v>
      </c>
      <c r="B27" s="56">
        <f>(P27-S27)/(N27-S27-V27+Z27)</f>
        <v>0.32212885154061627</v>
      </c>
      <c r="C27" s="56">
        <f>W27/M27</f>
        <v>0.45709570957095708</v>
      </c>
      <c r="D27" s="56">
        <f>(Q27+R27+S27)/P27</f>
        <v>0.38926174496644295</v>
      </c>
      <c r="E27" s="56">
        <f>(W27+T27)/M27</f>
        <v>0.62871287128712872</v>
      </c>
      <c r="F27" s="56">
        <f>(W27/N27)+((P27+U27+X27)/(N27+U27+X27+Z27))</f>
        <v>0.89195333195558646</v>
      </c>
      <c r="G27" s="56">
        <f>S27/W27</f>
        <v>0.12274368231046931</v>
      </c>
      <c r="H27" s="56">
        <f>(Y27+Z27)/W27</f>
        <v>2.1660649819494584E-2</v>
      </c>
      <c r="I27" s="56">
        <f>V27/M27</f>
        <v>0.23432343234323433</v>
      </c>
      <c r="J27" s="56">
        <f>(U27+X27)/M27</f>
        <v>0.12046204620462046</v>
      </c>
      <c r="K27" s="70">
        <f>(B27*0.7635+C27*0.7562+D27*0.75+E27*0.7248+F27*0.7021+G27*0.6285+1-H27*0.5884+1-I27*0.5276+J27*0.3663)/6.931</f>
        <v>0.56995736091868121</v>
      </c>
      <c r="L27" s="71">
        <f>K27/0.5164*100</f>
        <v>110.3712937487764</v>
      </c>
      <c r="M27" s="57">
        <v>606</v>
      </c>
      <c r="N27" s="57">
        <v>527</v>
      </c>
      <c r="O27" s="57">
        <v>79</v>
      </c>
      <c r="P27" s="57">
        <v>149</v>
      </c>
      <c r="Q27" s="57">
        <v>22</v>
      </c>
      <c r="R27" s="57">
        <v>2</v>
      </c>
      <c r="S27" s="57">
        <v>34</v>
      </c>
      <c r="T27" s="57">
        <v>104</v>
      </c>
      <c r="U27" s="57">
        <v>64</v>
      </c>
      <c r="V27" s="57">
        <v>142</v>
      </c>
      <c r="W27" s="57">
        <v>277</v>
      </c>
      <c r="X27" s="57">
        <v>9</v>
      </c>
      <c r="Y27" s="57">
        <v>0</v>
      </c>
      <c r="Z27" s="57">
        <v>6</v>
      </c>
      <c r="AA27" s="16"/>
    </row>
    <row r="28" spans="1:46" x14ac:dyDescent="0.2">
      <c r="A28" s="55" t="s">
        <v>108</v>
      </c>
      <c r="B28" s="56">
        <f>(P28-S28)/(N28-S28-V28+Z28)</f>
        <v>0.24901185770750989</v>
      </c>
      <c r="C28" s="56">
        <f>W28/M28</f>
        <v>0.43154246100519933</v>
      </c>
      <c r="D28" s="86">
        <f>(Q28+R28+S28)/P28</f>
        <v>0.6310679611650486</v>
      </c>
      <c r="E28" s="56">
        <f>(W28+T28)/M28</f>
        <v>0.59098786828422878</v>
      </c>
      <c r="F28" s="56">
        <f>(W28/N28)+((P28+U28+X28)/(N28+U28+X28+Z28))</f>
        <v>0.80995840554592724</v>
      </c>
      <c r="G28" s="86">
        <f>S28/W28</f>
        <v>0.1606425702811245</v>
      </c>
      <c r="H28" s="56">
        <f>(Y28+Z28)/W28</f>
        <v>0</v>
      </c>
      <c r="I28" s="56">
        <f>V28/M28</f>
        <v>0.35875216637781632</v>
      </c>
      <c r="J28" s="56">
        <f>(U28+X28)/M28</f>
        <v>0.13344887348353554</v>
      </c>
      <c r="K28" s="72">
        <f>(B28*0.7635+C28*0.7562+D28*0.75+E28*0.7248+F28*0.7021+G28*0.6285+1-H28*0.5884+1-I28*0.5276+J28*0.3663)/6.931</f>
        <v>0.56951987758037459</v>
      </c>
      <c r="L28" s="73">
        <f>K28/0.5164*100</f>
        <v>110.28657582888741</v>
      </c>
      <c r="M28" s="57">
        <v>577</v>
      </c>
      <c r="N28" s="57">
        <v>500</v>
      </c>
      <c r="O28" s="57">
        <v>82</v>
      </c>
      <c r="P28" s="57">
        <v>103</v>
      </c>
      <c r="Q28" s="57">
        <v>24</v>
      </c>
      <c r="R28" s="57">
        <v>1</v>
      </c>
      <c r="S28" s="57">
        <v>40</v>
      </c>
      <c r="T28" s="57">
        <v>92</v>
      </c>
      <c r="U28" s="57">
        <v>74</v>
      </c>
      <c r="V28" s="57">
        <v>207</v>
      </c>
      <c r="W28" s="57">
        <v>249</v>
      </c>
      <c r="X28" s="57">
        <v>3</v>
      </c>
      <c r="Y28" s="57">
        <v>0</v>
      </c>
      <c r="Z28" s="57">
        <v>0</v>
      </c>
      <c r="AA28" s="16"/>
    </row>
    <row r="29" spans="1:46" x14ac:dyDescent="0.2">
      <c r="A29" s="55" t="s">
        <v>71</v>
      </c>
      <c r="B29" s="56">
        <f>(P29-S29)/(N29-S29-V29+Z29)</f>
        <v>0.33773087071240104</v>
      </c>
      <c r="C29" s="56">
        <f>W29/M29</f>
        <v>0.45129870129870131</v>
      </c>
      <c r="D29" s="56">
        <f>(Q29+R29+S29)/P29</f>
        <v>0.47368421052631576</v>
      </c>
      <c r="E29" s="56">
        <f>(W29+T29)/M29</f>
        <v>0.56168831168831168</v>
      </c>
      <c r="F29" s="56">
        <f>(W29/N29)+((P29+U29+X29)/(N29+U29+X29+Z29))</f>
        <v>0.863746171561528</v>
      </c>
      <c r="G29" s="56">
        <f>S29/W29</f>
        <v>8.6330935251798566E-2</v>
      </c>
      <c r="H29" s="56">
        <f>(Y29+Z29)/W29</f>
        <v>7.1942446043165471E-3</v>
      </c>
      <c r="I29" s="56">
        <f>V29/M29</f>
        <v>0.23701298701298701</v>
      </c>
      <c r="J29" s="56">
        <f>(U29+X29)/M29</f>
        <v>0.10876623376623376</v>
      </c>
      <c r="K29" s="72">
        <f>(B29*0.7635+C29*0.7562+D29*0.75+E29*0.7248+F29*0.7021+G29*0.6285+1-H29*0.5884+1-I29*0.5276+J29*0.3663)/6.931</f>
        <v>0.5674158923289373</v>
      </c>
      <c r="L29" s="73">
        <f>K29/0.5164*100</f>
        <v>109.87914258887245</v>
      </c>
      <c r="M29" s="57">
        <v>616</v>
      </c>
      <c r="N29" s="57">
        <v>547</v>
      </c>
      <c r="O29" s="57">
        <v>100</v>
      </c>
      <c r="P29" s="57">
        <v>152</v>
      </c>
      <c r="Q29" s="57">
        <v>42</v>
      </c>
      <c r="R29" s="57">
        <v>6</v>
      </c>
      <c r="S29" s="57">
        <v>24</v>
      </c>
      <c r="T29" s="57">
        <v>68</v>
      </c>
      <c r="U29" s="57">
        <v>58</v>
      </c>
      <c r="V29" s="57">
        <v>146</v>
      </c>
      <c r="W29" s="57">
        <v>278</v>
      </c>
      <c r="X29" s="57">
        <v>9</v>
      </c>
      <c r="Y29" s="57">
        <v>0</v>
      </c>
      <c r="Z29" s="57">
        <v>2</v>
      </c>
      <c r="AA29" s="16"/>
    </row>
    <row r="30" spans="1:46" x14ac:dyDescent="0.2">
      <c r="A30" s="55" t="s">
        <v>186</v>
      </c>
      <c r="B30" s="56">
        <f>(P30-S30)/(N30-S30-V30+Z30)</f>
        <v>0.28214285714285714</v>
      </c>
      <c r="C30" s="56">
        <f>W30/M30</f>
        <v>0.46103896103896103</v>
      </c>
      <c r="D30" s="56">
        <f>(Q30+R30+S30)/P30</f>
        <v>0.55769230769230771</v>
      </c>
      <c r="E30" s="56">
        <f>(W30+T30)/M30</f>
        <v>0.59307359307359309</v>
      </c>
      <c r="F30" s="56">
        <f>(W30/N30)+((P30+U30+X30)/(N30+U30+X30+Z30))</f>
        <v>0.8032242914318386</v>
      </c>
      <c r="G30" s="56">
        <f>S30/W30</f>
        <v>0.11737089201877934</v>
      </c>
      <c r="H30" s="56">
        <f>(Y30+Z30)/W30</f>
        <v>1.4084507042253521E-2</v>
      </c>
      <c r="I30" s="56">
        <f>V30/M30</f>
        <v>0.26406926406926406</v>
      </c>
      <c r="J30" s="56">
        <f>(U30+X30)/M30</f>
        <v>7.575757575757576E-2</v>
      </c>
      <c r="K30" s="72">
        <f>(B30*0.7635+C30*0.7562+D30*0.75+E30*0.7248+F30*0.7021+G30*0.6285+1-H30*0.5884+1-I30*0.5276+J30*0.3663)/6.931</f>
        <v>0.56702262556293415</v>
      </c>
      <c r="L30" s="73">
        <f>K30/0.5164*100</f>
        <v>109.80298713457285</v>
      </c>
      <c r="M30" s="57">
        <v>462</v>
      </c>
      <c r="N30" s="57">
        <v>424</v>
      </c>
      <c r="O30" s="57">
        <v>60</v>
      </c>
      <c r="P30" s="57">
        <v>104</v>
      </c>
      <c r="Q30" s="57">
        <v>32</v>
      </c>
      <c r="R30" s="57">
        <v>1</v>
      </c>
      <c r="S30" s="57">
        <v>25</v>
      </c>
      <c r="T30" s="57">
        <v>61</v>
      </c>
      <c r="U30" s="57">
        <v>27</v>
      </c>
      <c r="V30" s="57">
        <v>122</v>
      </c>
      <c r="W30" s="57">
        <v>213</v>
      </c>
      <c r="X30" s="57">
        <v>8</v>
      </c>
      <c r="Y30" s="57">
        <v>0</v>
      </c>
      <c r="Z30" s="57">
        <v>3</v>
      </c>
      <c r="AA30" s="16"/>
    </row>
    <row r="31" spans="1:46" x14ac:dyDescent="0.2">
      <c r="A31" s="55" t="s">
        <v>44</v>
      </c>
      <c r="B31" s="56">
        <f>(P31-S31)/(N31-S31-V31+Z31)</f>
        <v>0.27176781002638523</v>
      </c>
      <c r="C31" s="56">
        <f>W31/M31</f>
        <v>0.41969696969696968</v>
      </c>
      <c r="D31" s="56">
        <f>(Q31+R31+S31)/P31</f>
        <v>0.52554744525547448</v>
      </c>
      <c r="E31" s="56">
        <f>(W31+T31)/M31</f>
        <v>0.56515151515151518</v>
      </c>
      <c r="F31" s="56">
        <f>(W31/N31)+((P31+U31+X31)/(N31+U31+X31+Z31))</f>
        <v>0.84998177971402311</v>
      </c>
      <c r="G31" s="56">
        <f>S31/W31</f>
        <v>0.12274368231046931</v>
      </c>
      <c r="H31" s="56">
        <f>(Y31+Z31)/W31</f>
        <v>1.8050541516245487E-2</v>
      </c>
      <c r="I31" s="56">
        <f>V31/M31</f>
        <v>0.22727272727272727</v>
      </c>
      <c r="J31" s="56">
        <f>(U31+X31)/M31</f>
        <v>0.14545454545454545</v>
      </c>
      <c r="K31" s="72">
        <f>(B31*0.7635+C31*0.7562+D31*0.75+E31*0.7248+F31*0.7021+G31*0.6285+1-H31*0.5884+1-I31*0.5276+J31*0.3663)/6.931</f>
        <v>0.56634231076259034</v>
      </c>
      <c r="L31" s="73">
        <f>K31/0.5164*100</f>
        <v>109.67124530646599</v>
      </c>
      <c r="M31" s="57">
        <v>660</v>
      </c>
      <c r="N31" s="57">
        <v>558</v>
      </c>
      <c r="O31" s="57">
        <v>89</v>
      </c>
      <c r="P31" s="57">
        <v>137</v>
      </c>
      <c r="Q31" s="57">
        <v>38</v>
      </c>
      <c r="R31" s="57">
        <v>0</v>
      </c>
      <c r="S31" s="57">
        <v>34</v>
      </c>
      <c r="T31" s="57">
        <v>96</v>
      </c>
      <c r="U31" s="57">
        <v>87</v>
      </c>
      <c r="V31" s="57">
        <v>150</v>
      </c>
      <c r="W31" s="57">
        <v>277</v>
      </c>
      <c r="X31" s="57">
        <v>9</v>
      </c>
      <c r="Y31" s="57">
        <v>0</v>
      </c>
      <c r="Z31" s="57">
        <v>5</v>
      </c>
      <c r="AA31" s="16"/>
    </row>
    <row r="32" spans="1:46" x14ac:dyDescent="0.2">
      <c r="A32" s="55" t="s">
        <v>73</v>
      </c>
      <c r="B32" s="56">
        <f>(P32-S32)/(N32-S32-V32+Z32)</f>
        <v>0.32843137254901961</v>
      </c>
      <c r="C32" s="56">
        <f>W32/M32</f>
        <v>0.47068403908794787</v>
      </c>
      <c r="D32" s="56">
        <f>(Q32+R32+S32)/P32</f>
        <v>0.36585365853658536</v>
      </c>
      <c r="E32" s="56">
        <f>(W32+T32)/M32</f>
        <v>0.6123778501628665</v>
      </c>
      <c r="F32" s="56">
        <f>(W32/N32)+((P32+U32+X32)/(N32+U32+X32+Z32))</f>
        <v>0.86786295951605408</v>
      </c>
      <c r="G32" s="56">
        <f>S32/W32</f>
        <v>0.10380622837370242</v>
      </c>
      <c r="H32" s="56">
        <f>(Y32+Z32)/W32</f>
        <v>6.920415224913495E-3</v>
      </c>
      <c r="I32" s="56">
        <f>V32/M32</f>
        <v>0.20195439739413681</v>
      </c>
      <c r="J32" s="56">
        <f>(U32+X32)/M32</f>
        <v>8.4690553745928335E-2</v>
      </c>
      <c r="K32" s="72">
        <f>(B32*0.7635+C32*0.7562+D32*0.75+E32*0.7248+F32*0.7021+G32*0.6285+1-H32*0.5884+1-I32*0.5276+J32*0.3663)/6.931</f>
        <v>0.56556026098149015</v>
      </c>
      <c r="L32" s="73">
        <f>K32/0.5164*100</f>
        <v>109.51980266876262</v>
      </c>
      <c r="M32" s="57">
        <v>614</v>
      </c>
      <c r="N32" s="57">
        <v>560</v>
      </c>
      <c r="O32" s="57">
        <v>75</v>
      </c>
      <c r="P32" s="57">
        <v>164</v>
      </c>
      <c r="Q32" s="57">
        <v>25</v>
      </c>
      <c r="R32" s="57">
        <v>5</v>
      </c>
      <c r="S32" s="57">
        <v>30</v>
      </c>
      <c r="T32" s="57">
        <v>87</v>
      </c>
      <c r="U32" s="57">
        <v>48</v>
      </c>
      <c r="V32" s="57">
        <v>124</v>
      </c>
      <c r="W32" s="57">
        <v>289</v>
      </c>
      <c r="X32" s="57">
        <v>4</v>
      </c>
      <c r="Y32" s="57">
        <v>0</v>
      </c>
      <c r="Z32" s="57">
        <v>2</v>
      </c>
      <c r="AA32" s="16"/>
    </row>
    <row r="33" spans="1:27" x14ac:dyDescent="0.2">
      <c r="A33" s="55" t="s">
        <v>133</v>
      </c>
      <c r="B33" s="56">
        <f>(P33-S33)/(N33-S33-V33+Z33)</f>
        <v>0.28658536585365851</v>
      </c>
      <c r="C33" s="56">
        <f>W33/M33</f>
        <v>0.42990654205607476</v>
      </c>
      <c r="D33" s="56">
        <f>(Q33+R33+S33)/P33</f>
        <v>0.5213675213675214</v>
      </c>
      <c r="E33" s="56">
        <f>(W33+T33)/M33</f>
        <v>0.58130841121495325</v>
      </c>
      <c r="F33" s="56">
        <f>(W33/N33)+((P33+U33+X33)/(N33+U33+X33+Z33))</f>
        <v>0.83914096521129289</v>
      </c>
      <c r="G33" s="56">
        <f>S33/W33</f>
        <v>0.1</v>
      </c>
      <c r="H33" s="56">
        <f>(Y33+Z33)/W33</f>
        <v>3.0434782608695653E-2</v>
      </c>
      <c r="I33" s="56">
        <f>V33/M33</f>
        <v>0.21869158878504674</v>
      </c>
      <c r="J33" s="56">
        <f>(U33+X33)/M33</f>
        <v>0.11962616822429907</v>
      </c>
      <c r="K33" s="72">
        <f>(B33*0.7635+C33*0.7562+D33*0.75+E33*0.7248+F33*0.7021+G33*0.6285+1-H33*0.5884+1-I33*0.5276+J33*0.3663)/6.931</f>
        <v>0.56540205744795458</v>
      </c>
      <c r="L33" s="73">
        <f>K33/0.5164*100</f>
        <v>109.48916681796177</v>
      </c>
      <c r="M33" s="57">
        <v>535</v>
      </c>
      <c r="N33" s="57">
        <v>461</v>
      </c>
      <c r="O33" s="57">
        <v>75</v>
      </c>
      <c r="P33" s="57">
        <v>117</v>
      </c>
      <c r="Q33" s="57">
        <v>32</v>
      </c>
      <c r="R33" s="57">
        <v>6</v>
      </c>
      <c r="S33" s="57">
        <v>23</v>
      </c>
      <c r="T33" s="57">
        <v>81</v>
      </c>
      <c r="U33" s="57">
        <v>61</v>
      </c>
      <c r="V33" s="57">
        <v>117</v>
      </c>
      <c r="W33" s="57">
        <v>230</v>
      </c>
      <c r="X33" s="57">
        <v>3</v>
      </c>
      <c r="Y33" s="57">
        <v>0</v>
      </c>
      <c r="Z33" s="57">
        <v>7</v>
      </c>
      <c r="AA33" s="16"/>
    </row>
    <row r="34" spans="1:27" x14ac:dyDescent="0.2">
      <c r="A34" s="55" t="s">
        <v>19</v>
      </c>
      <c r="B34" s="56">
        <f>(P34-S34)/(N34-S34-V34+Z34)</f>
        <v>0.35820895522388058</v>
      </c>
      <c r="C34" s="56">
        <f>W34/M34</f>
        <v>0.44130127298444133</v>
      </c>
      <c r="D34" s="56">
        <f>(Q34+R34+S34)/P34</f>
        <v>0.37172774869109948</v>
      </c>
      <c r="E34" s="56">
        <f>(W34+T34)/M34</f>
        <v>0.57991513437057995</v>
      </c>
      <c r="F34" s="56">
        <f>(W34/N34)+((P34+U34+X34)/(N34+U34+X34+Z34))</f>
        <v>0.89240740995042644</v>
      </c>
      <c r="G34" s="56">
        <f>S34/W34</f>
        <v>7.371794871794872E-2</v>
      </c>
      <c r="H34" s="56">
        <f>(Y34+Z34)/W34</f>
        <v>1.9230769230769232E-2</v>
      </c>
      <c r="I34" s="56">
        <f>V34/M34</f>
        <v>0.18670438472418671</v>
      </c>
      <c r="J34" s="56">
        <f>(U34+X34)/M34</f>
        <v>0.1173974540311174</v>
      </c>
      <c r="K34" s="72">
        <f>(B34*0.7635+C34*0.7562+D34*0.75+E34*0.7248+F34*0.7021+G34*0.6285+1-H34*0.5884+1-I34*0.5276+J34*0.3663)/6.931</f>
        <v>0.56447783921014949</v>
      </c>
      <c r="L34" s="73">
        <f>K34/0.5164*100</f>
        <v>109.3101934953814</v>
      </c>
      <c r="M34" s="57">
        <v>707</v>
      </c>
      <c r="N34" s="57">
        <v>618</v>
      </c>
      <c r="O34" s="57">
        <v>94</v>
      </c>
      <c r="P34" s="57">
        <v>191</v>
      </c>
      <c r="Q34" s="57">
        <v>44</v>
      </c>
      <c r="R34" s="57">
        <v>4</v>
      </c>
      <c r="S34" s="57">
        <v>23</v>
      </c>
      <c r="T34" s="57">
        <v>98</v>
      </c>
      <c r="U34" s="57">
        <v>76</v>
      </c>
      <c r="V34" s="57">
        <v>132</v>
      </c>
      <c r="W34" s="57">
        <v>312</v>
      </c>
      <c r="X34" s="57">
        <v>7</v>
      </c>
      <c r="Y34" s="57">
        <v>0</v>
      </c>
      <c r="Z34" s="57">
        <v>6</v>
      </c>
      <c r="AA34" s="16"/>
    </row>
    <row r="35" spans="1:27" x14ac:dyDescent="0.2">
      <c r="A35" s="55" t="s">
        <v>97</v>
      </c>
      <c r="B35" s="56">
        <f>(P35-S35)/(N35-S35-V35+Z35)</f>
        <v>0.26446280991735538</v>
      </c>
      <c r="C35" s="56">
        <f>W35/M35</f>
        <v>0.4467005076142132</v>
      </c>
      <c r="D35" s="56">
        <f>(Q35+R35+S35)/P35</f>
        <v>0.42105263157894735</v>
      </c>
      <c r="E35" s="56">
        <f>(W35+T35)/M35</f>
        <v>0.61082910321489003</v>
      </c>
      <c r="F35" s="56">
        <f>(W35/N35)+((P35+U35+X35)/(N35+U35+X35+Z35))</f>
        <v>0.85046409045117999</v>
      </c>
      <c r="G35" s="56">
        <f>S35/W35</f>
        <v>0.14015151515151514</v>
      </c>
      <c r="H35" s="56">
        <f>(Y35+Z35)/W35</f>
        <v>1.1363636363636364E-2</v>
      </c>
      <c r="I35" s="56">
        <f>V35/M35</f>
        <v>0.20642978003384094</v>
      </c>
      <c r="J35" s="56">
        <f>(U35+X35)/M35</f>
        <v>0.116751269035533</v>
      </c>
      <c r="K35" s="72">
        <f>(B35*0.7635+C35*0.7562+D35*0.75+E35*0.7248+F35*0.7021+G35*0.6285+1-H35*0.5884+1-I35*0.5276+J35*0.3663)/6.931</f>
        <v>0.56421786558478293</v>
      </c>
      <c r="L35" s="73">
        <f>K35/0.5164*100</f>
        <v>109.25985003578292</v>
      </c>
      <c r="M35" s="57">
        <v>591</v>
      </c>
      <c r="N35" s="57">
        <v>519</v>
      </c>
      <c r="O35" s="57">
        <v>70</v>
      </c>
      <c r="P35" s="57">
        <v>133</v>
      </c>
      <c r="Q35" s="57">
        <v>18</v>
      </c>
      <c r="R35" s="57">
        <v>1</v>
      </c>
      <c r="S35" s="57">
        <v>37</v>
      </c>
      <c r="T35" s="57">
        <v>97</v>
      </c>
      <c r="U35" s="57">
        <v>55</v>
      </c>
      <c r="V35" s="57">
        <v>122</v>
      </c>
      <c r="W35" s="57">
        <v>264</v>
      </c>
      <c r="X35" s="57">
        <v>14</v>
      </c>
      <c r="Y35" s="57">
        <v>0</v>
      </c>
      <c r="Z35" s="57">
        <v>3</v>
      </c>
      <c r="AA35" s="16"/>
    </row>
    <row r="36" spans="1:27" x14ac:dyDescent="0.2">
      <c r="A36" s="55" t="s">
        <v>27</v>
      </c>
      <c r="B36" s="56">
        <f>(P36-S36)/(N36-S36-V36+Z36)</f>
        <v>0.2893258426966292</v>
      </c>
      <c r="C36" s="56">
        <f>W36/M36</f>
        <v>0.39280575539568346</v>
      </c>
      <c r="D36" s="56">
        <f>(Q36+R36+S36)/P36</f>
        <v>0.49635036496350365</v>
      </c>
      <c r="E36" s="56">
        <f>(W36+T36)/M36</f>
        <v>0.53669064748201434</v>
      </c>
      <c r="F36" s="56">
        <f>(W36/N36)+((P36+U36+X36)/(N36+U36+X36+Z36))</f>
        <v>0.88916939175931975</v>
      </c>
      <c r="G36" s="56">
        <f>S36/W36</f>
        <v>0.12454212454212454</v>
      </c>
      <c r="H36" s="56">
        <f>(Y36+Z36)/W36</f>
        <v>3.2967032967032968E-2</v>
      </c>
      <c r="I36" s="56">
        <f>V36/M36</f>
        <v>0.24316546762589927</v>
      </c>
      <c r="J36" s="56">
        <f>(U36+X36)/M36</f>
        <v>0.19568345323741007</v>
      </c>
      <c r="K36" s="72">
        <f>(B36*0.7635+C36*0.7562+D36*0.75+E36*0.7248+F36*0.7021+G36*0.6285+1-H36*0.5884+1-I36*0.5276+J36*0.3663)/6.931</f>
        <v>0.56351805646793607</v>
      </c>
      <c r="L36" s="73">
        <f>K36/0.5164*100</f>
        <v>109.12433316575061</v>
      </c>
      <c r="M36" s="57">
        <v>695</v>
      </c>
      <c r="N36" s="57">
        <v>550</v>
      </c>
      <c r="O36" s="57">
        <v>103</v>
      </c>
      <c r="P36" s="57">
        <v>137</v>
      </c>
      <c r="Q36" s="57">
        <v>34</v>
      </c>
      <c r="R36" s="57">
        <v>0</v>
      </c>
      <c r="S36" s="57">
        <v>34</v>
      </c>
      <c r="T36" s="57">
        <v>100</v>
      </c>
      <c r="U36" s="57">
        <v>130</v>
      </c>
      <c r="V36" s="57">
        <v>169</v>
      </c>
      <c r="W36" s="57">
        <v>273</v>
      </c>
      <c r="X36" s="57">
        <v>6</v>
      </c>
      <c r="Y36" s="57">
        <v>0</v>
      </c>
      <c r="Z36" s="57">
        <v>9</v>
      </c>
      <c r="AA36" s="16"/>
    </row>
    <row r="37" spans="1:27" x14ac:dyDescent="0.2">
      <c r="A37" s="55" t="s">
        <v>206</v>
      </c>
      <c r="B37" s="56">
        <f>(P37-S37)/(N37-S37-V37+Z37)</f>
        <v>0.27106227106227104</v>
      </c>
      <c r="C37" s="56">
        <f>W37/M37</f>
        <v>0.46031746031746029</v>
      </c>
      <c r="D37" s="56">
        <f>(Q37+R37+S37)/P37</f>
        <v>0.5</v>
      </c>
      <c r="E37" s="56">
        <f>(W37+T37)/M37</f>
        <v>0.61451247165532885</v>
      </c>
      <c r="F37" s="56">
        <f>(W37/N37)+((P37+U37+X37)/(N37+U37+X37+Z37))</f>
        <v>0.80530938595454726</v>
      </c>
      <c r="G37" s="56">
        <f>S37/W37</f>
        <v>0.12807881773399016</v>
      </c>
      <c r="H37" s="56">
        <f>(Y37+Z37)/W37</f>
        <v>2.4630541871921183E-2</v>
      </c>
      <c r="I37" s="56">
        <f>V37/M37</f>
        <v>0.2471655328798186</v>
      </c>
      <c r="J37" s="56">
        <f>(U37+X37)/M37</f>
        <v>7.4829931972789115E-2</v>
      </c>
      <c r="K37" s="72">
        <f>(B37*0.7635+C37*0.7562+D37*0.75+E37*0.7248+F37*0.7021+G37*0.6285+1-H37*0.5884+1-I37*0.5276+J37*0.3663)/6.931</f>
        <v>0.56324701512410802</v>
      </c>
      <c r="L37" s="73">
        <f>K37/0.5164*100</f>
        <v>109.07184646090396</v>
      </c>
      <c r="M37" s="57">
        <v>441</v>
      </c>
      <c r="N37" s="57">
        <v>403</v>
      </c>
      <c r="O37" s="57">
        <v>53</v>
      </c>
      <c r="P37" s="57">
        <v>100</v>
      </c>
      <c r="Q37" s="57">
        <v>23</v>
      </c>
      <c r="R37" s="57">
        <v>1</v>
      </c>
      <c r="S37" s="57">
        <v>26</v>
      </c>
      <c r="T37" s="57">
        <v>68</v>
      </c>
      <c r="U37" s="57">
        <v>30</v>
      </c>
      <c r="V37" s="57">
        <v>109</v>
      </c>
      <c r="W37" s="57">
        <v>203</v>
      </c>
      <c r="X37" s="57">
        <v>3</v>
      </c>
      <c r="Y37" s="57">
        <v>0</v>
      </c>
      <c r="Z37" s="57">
        <v>5</v>
      </c>
      <c r="AA37" s="16"/>
    </row>
    <row r="38" spans="1:27" x14ac:dyDescent="0.2">
      <c r="A38" s="55" t="s">
        <v>35</v>
      </c>
      <c r="B38" s="56">
        <f>(P38-S38)/(N38-S38-V38+Z38)</f>
        <v>0.36080178173719374</v>
      </c>
      <c r="C38" s="56">
        <f>W38/M38</f>
        <v>0.45722713864306785</v>
      </c>
      <c r="D38" s="56">
        <f>(Q38+R38+S38)/P38</f>
        <v>0.4</v>
      </c>
      <c r="E38" s="56">
        <f>(W38+T38)/M38</f>
        <v>0.58849557522123896</v>
      </c>
      <c r="F38" s="56">
        <f>(W38/N38)+((P38+U38+X38)/(N38+U38+X38+Z38))</f>
        <v>0.85398230088495575</v>
      </c>
      <c r="G38" s="56">
        <f>S38/W38</f>
        <v>7.4193548387096769E-2</v>
      </c>
      <c r="H38" s="56">
        <f>(Y38+Z38)/W38</f>
        <v>9.6774193548387101E-3</v>
      </c>
      <c r="I38" s="56">
        <f>V38/M38</f>
        <v>0.22271386430678466</v>
      </c>
      <c r="J38" s="56">
        <f>(U38+X38)/M38</f>
        <v>8.1120943952802366E-2</v>
      </c>
      <c r="K38" s="72">
        <f>(B38*0.7635+C38*0.7562+D38*0.75+E38*0.7248+F38*0.7021+G38*0.6285+1-H38*0.5884+1-I38*0.5276+J38*0.3663)/6.931</f>
        <v>0.56276108895462007</v>
      </c>
      <c r="L38" s="73">
        <f>K38/0.5164*100</f>
        <v>108.97774766743224</v>
      </c>
      <c r="M38" s="57">
        <v>678</v>
      </c>
      <c r="N38" s="57">
        <v>620</v>
      </c>
      <c r="O38" s="57">
        <v>88</v>
      </c>
      <c r="P38" s="57">
        <v>185</v>
      </c>
      <c r="Q38" s="57">
        <v>46</v>
      </c>
      <c r="R38" s="57">
        <v>5</v>
      </c>
      <c r="S38" s="57">
        <v>23</v>
      </c>
      <c r="T38" s="57">
        <v>89</v>
      </c>
      <c r="U38" s="57">
        <v>49</v>
      </c>
      <c r="V38" s="57">
        <v>151</v>
      </c>
      <c r="W38" s="57">
        <v>310</v>
      </c>
      <c r="X38" s="57">
        <v>6</v>
      </c>
      <c r="Y38" s="57">
        <v>0</v>
      </c>
      <c r="Z38" s="57">
        <v>3</v>
      </c>
      <c r="AA38" s="16"/>
    </row>
    <row r="39" spans="1:27" x14ac:dyDescent="0.2">
      <c r="A39" s="55" t="s">
        <v>83</v>
      </c>
      <c r="B39" s="56">
        <f>(P39-S39)/(N39-S39-V39+Z39)</f>
        <v>0.29024390243902437</v>
      </c>
      <c r="C39" s="56">
        <f>W39/M39</f>
        <v>0.44297520661157025</v>
      </c>
      <c r="D39" s="56">
        <f>(Q39+R39+S39)/P39</f>
        <v>0.46575342465753422</v>
      </c>
      <c r="E39" s="56">
        <f>(W39+T39)/M39</f>
        <v>0.5884297520661157</v>
      </c>
      <c r="F39" s="56">
        <f>(W39/N39)+((P39+U39+X39)/(N39+U39+X39+Z39))</f>
        <v>0.8214210032391851</v>
      </c>
      <c r="G39" s="56">
        <f>S39/W39</f>
        <v>0.10074626865671642</v>
      </c>
      <c r="H39" s="56">
        <f>(Y39+Z39)/W39</f>
        <v>1.8656716417910446E-2</v>
      </c>
      <c r="I39" s="56">
        <f>V39/M39</f>
        <v>0.1884297520661157</v>
      </c>
      <c r="J39" s="56">
        <f>(U39+X39)/M39</f>
        <v>8.9256198347107435E-2</v>
      </c>
      <c r="K39" s="72">
        <f>(B39*0.7635+C39*0.7562+D39*0.75+E39*0.7248+F39*0.7021+G39*0.6285+1-H39*0.5884+1-I39*0.5276+J39*0.3663)/6.931</f>
        <v>0.56192874564877771</v>
      </c>
      <c r="L39" s="73">
        <f>K39/0.5164*100</f>
        <v>108.81656577242016</v>
      </c>
      <c r="M39" s="57">
        <v>605</v>
      </c>
      <c r="N39" s="57">
        <v>546</v>
      </c>
      <c r="O39" s="57">
        <v>78</v>
      </c>
      <c r="P39" s="57">
        <v>146</v>
      </c>
      <c r="Q39" s="57">
        <v>41</v>
      </c>
      <c r="R39" s="57">
        <v>0</v>
      </c>
      <c r="S39" s="57">
        <v>27</v>
      </c>
      <c r="T39" s="57">
        <v>88</v>
      </c>
      <c r="U39" s="57">
        <v>42</v>
      </c>
      <c r="V39" s="57">
        <v>114</v>
      </c>
      <c r="W39" s="57">
        <v>268</v>
      </c>
      <c r="X39" s="57">
        <v>12</v>
      </c>
      <c r="Y39" s="57">
        <v>0</v>
      </c>
      <c r="Z39" s="57">
        <v>5</v>
      </c>
      <c r="AA39" s="16"/>
    </row>
    <row r="40" spans="1:27" x14ac:dyDescent="0.2">
      <c r="A40" s="55" t="s">
        <v>23</v>
      </c>
      <c r="B40" s="56">
        <f>(P40-S40)/(N40-S40-V40+Z40)</f>
        <v>0.33333333333333331</v>
      </c>
      <c r="C40" s="56">
        <f>W40/M40</f>
        <v>0.44539007092198579</v>
      </c>
      <c r="D40" s="56">
        <f>(Q40+R40+S40)/P40</f>
        <v>0.4451219512195122</v>
      </c>
      <c r="E40" s="56">
        <f>(W40+T40)/M40</f>
        <v>0.58723404255319145</v>
      </c>
      <c r="F40" s="56">
        <f>(W40/N40)+((P40+U40+X40)/(N40+U40+X40+Z40))</f>
        <v>0.85217651183374143</v>
      </c>
      <c r="G40" s="56">
        <f>S40/W40</f>
        <v>0.12101910828025478</v>
      </c>
      <c r="H40" s="56">
        <f>(Y40+Z40)/W40</f>
        <v>3.1847133757961783E-2</v>
      </c>
      <c r="I40" s="56">
        <f>V40/M40</f>
        <v>0.29929078014184396</v>
      </c>
      <c r="J40" s="56">
        <f>(U40+X40)/M40</f>
        <v>0.11063829787234042</v>
      </c>
      <c r="K40" s="72">
        <f>(B40*0.7635+C40*0.7562+D40*0.75+E40*0.7248+F40*0.7021+G40*0.6285+1-H40*0.5884+1-I40*0.5276+J40*0.3663)/6.931</f>
        <v>0.56110639835602649</v>
      </c>
      <c r="L40" s="73">
        <f>K40/0.5164*100</f>
        <v>108.65731958869607</v>
      </c>
      <c r="M40" s="57">
        <v>705</v>
      </c>
      <c r="N40" s="57">
        <v>617</v>
      </c>
      <c r="O40" s="57">
        <v>102</v>
      </c>
      <c r="P40" s="57">
        <v>164</v>
      </c>
      <c r="Q40" s="57">
        <v>34</v>
      </c>
      <c r="R40" s="57">
        <v>1</v>
      </c>
      <c r="S40" s="57">
        <v>38</v>
      </c>
      <c r="T40" s="57">
        <v>100</v>
      </c>
      <c r="U40" s="57">
        <v>70</v>
      </c>
      <c r="V40" s="57">
        <v>211</v>
      </c>
      <c r="W40" s="57">
        <v>314</v>
      </c>
      <c r="X40" s="57">
        <v>8</v>
      </c>
      <c r="Y40" s="57">
        <v>0</v>
      </c>
      <c r="Z40" s="57">
        <v>10</v>
      </c>
      <c r="AA40" s="16"/>
    </row>
    <row r="41" spans="1:27" x14ac:dyDescent="0.2">
      <c r="A41" s="55" t="s">
        <v>63</v>
      </c>
      <c r="B41" s="56">
        <f>(P41-S41)/(N41-S41-V41+Z41)</f>
        <v>0.30823529411764705</v>
      </c>
      <c r="C41" s="56">
        <f>W41/M41</f>
        <v>0.43898573692551507</v>
      </c>
      <c r="D41" s="56">
        <f>(Q41+R41+S41)/P41</f>
        <v>0.48051948051948051</v>
      </c>
      <c r="E41" s="56">
        <f>(W41+T41)/M41</f>
        <v>0.57210776545166397</v>
      </c>
      <c r="F41" s="56">
        <f>(W41/N41)+((P41+U41+X41)/(N41+U41+X41+Z41))</f>
        <v>0.8237891506554742</v>
      </c>
      <c r="G41" s="56">
        <f>S41/W41</f>
        <v>8.3032490974729242E-2</v>
      </c>
      <c r="H41" s="56">
        <f>(Y41+Z41)/W41</f>
        <v>2.8880866425992781E-2</v>
      </c>
      <c r="I41" s="56">
        <f>V41/M41</f>
        <v>0.19968304278922344</v>
      </c>
      <c r="J41" s="56">
        <f>(U41+X41)/M41</f>
        <v>9.0332805071315372E-2</v>
      </c>
      <c r="K41" s="72">
        <f>(B41*0.7635+C41*0.7562+D41*0.75+E41*0.7248+F41*0.7021+G41*0.6285+1-H41*0.5884+1-I41*0.5276+J41*0.3663)/6.931</f>
        <v>0.56033226008955062</v>
      </c>
      <c r="L41" s="73">
        <f>K41/0.5164*100</f>
        <v>108.50740900262406</v>
      </c>
      <c r="M41" s="57">
        <v>631</v>
      </c>
      <c r="N41" s="57">
        <v>566</v>
      </c>
      <c r="O41" s="57">
        <v>75</v>
      </c>
      <c r="P41" s="57">
        <v>154</v>
      </c>
      <c r="Q41" s="57">
        <v>48</v>
      </c>
      <c r="R41" s="57">
        <v>3</v>
      </c>
      <c r="S41" s="57">
        <v>23</v>
      </c>
      <c r="T41" s="57">
        <v>84</v>
      </c>
      <c r="U41" s="57">
        <v>52</v>
      </c>
      <c r="V41" s="57">
        <v>126</v>
      </c>
      <c r="W41" s="57">
        <v>277</v>
      </c>
      <c r="X41" s="57">
        <v>5</v>
      </c>
      <c r="Y41" s="57">
        <v>0</v>
      </c>
      <c r="Z41" s="57">
        <v>8</v>
      </c>
      <c r="AA41" s="16"/>
    </row>
    <row r="42" spans="1:27" x14ac:dyDescent="0.2">
      <c r="A42" s="55" t="s">
        <v>203</v>
      </c>
      <c r="B42" s="56">
        <f>(P42-S42)/(N42-S42-V42+Z42)</f>
        <v>0.28619528619528617</v>
      </c>
      <c r="C42" s="56">
        <f>W42/M42</f>
        <v>0.45045045045045046</v>
      </c>
      <c r="D42" s="56">
        <f>(Q42+R42+S42)/P42</f>
        <v>0.41666666666666669</v>
      </c>
      <c r="E42" s="56">
        <f>(W42+T42)/M42</f>
        <v>0.59234234234234229</v>
      </c>
      <c r="F42" s="56">
        <f>(W42/N42)+((P42+U42+X42)/(N42+U42+X42+Z42))</f>
        <v>0.8204037370704037</v>
      </c>
      <c r="G42" s="56">
        <f>S42/W42</f>
        <v>0.115</v>
      </c>
      <c r="H42" s="56">
        <f>(Y42+Z42)/W42</f>
        <v>0.01</v>
      </c>
      <c r="I42" s="56">
        <f>V42/M42</f>
        <v>0.19594594594594594</v>
      </c>
      <c r="J42" s="56">
        <f>(U42+X42)/M42</f>
        <v>8.3333333333333329E-2</v>
      </c>
      <c r="K42" s="72">
        <f>(B42*0.7635+C42*0.7562+D42*0.75+E42*0.7248+F42*0.7021+G42*0.6285+1-H42*0.5884+1-I42*0.5276+J42*0.3663)/6.931</f>
        <v>0.55843505180875919</v>
      </c>
      <c r="L42" s="73">
        <f>K42/0.5164*100</f>
        <v>108.14001777861333</v>
      </c>
      <c r="M42" s="57">
        <v>444</v>
      </c>
      <c r="N42" s="57">
        <v>405</v>
      </c>
      <c r="O42" s="57">
        <v>60</v>
      </c>
      <c r="P42" s="57">
        <v>108</v>
      </c>
      <c r="Q42" s="57">
        <v>21</v>
      </c>
      <c r="R42" s="57">
        <v>1</v>
      </c>
      <c r="S42" s="57">
        <v>23</v>
      </c>
      <c r="T42" s="57">
        <v>63</v>
      </c>
      <c r="U42" s="57">
        <v>36</v>
      </c>
      <c r="V42" s="57">
        <v>87</v>
      </c>
      <c r="W42" s="57">
        <v>200</v>
      </c>
      <c r="X42" s="57">
        <v>1</v>
      </c>
      <c r="Y42" s="57">
        <v>0</v>
      </c>
      <c r="Z42" s="57">
        <v>2</v>
      </c>
      <c r="AA42" s="16"/>
    </row>
    <row r="43" spans="1:27" x14ac:dyDescent="0.2">
      <c r="A43" s="55" t="s">
        <v>30</v>
      </c>
      <c r="B43" s="56">
        <f>(P43-S43)/(N43-S43-V43+Z43)</f>
        <v>0.33566433566433568</v>
      </c>
      <c r="C43" s="56">
        <f>W43/M43</f>
        <v>0.43045387994143486</v>
      </c>
      <c r="D43" s="56">
        <f>(Q43+R43+S43)/P43</f>
        <v>0.4</v>
      </c>
      <c r="E43" s="56">
        <f>(W43+T43)/M43</f>
        <v>0.56661786237188871</v>
      </c>
      <c r="F43" s="56">
        <f>(W43/N43)+((P43+U43+X43)/(N43+U43+X43+Z43))</f>
        <v>0.85932080143858025</v>
      </c>
      <c r="G43" s="56">
        <f>S43/W43</f>
        <v>8.8435374149659865E-2</v>
      </c>
      <c r="H43" s="56">
        <f>(Y43+Z43)/W43</f>
        <v>2.3809523809523808E-2</v>
      </c>
      <c r="I43" s="56">
        <f>V43/M43</f>
        <v>0.21669106881405564</v>
      </c>
      <c r="J43" s="56">
        <f>(U43+X43)/M43</f>
        <v>0.1171303074670571</v>
      </c>
      <c r="K43" s="72">
        <f>(B43*0.7635+C43*0.7562+D43*0.75+E43*0.7248+F43*0.7021+G43*0.6285+1-H43*0.5884+1-I43*0.5276+J43*0.3663)/6.931</f>
        <v>0.55777715166513198</v>
      </c>
      <c r="L43" s="73">
        <f>K43/0.5164*100</f>
        <v>108.01261651145082</v>
      </c>
      <c r="M43" s="57">
        <v>683</v>
      </c>
      <c r="N43" s="57">
        <v>596</v>
      </c>
      <c r="O43" s="57">
        <v>90</v>
      </c>
      <c r="P43" s="57">
        <v>170</v>
      </c>
      <c r="Q43" s="57">
        <v>38</v>
      </c>
      <c r="R43" s="57">
        <v>4</v>
      </c>
      <c r="S43" s="57">
        <v>26</v>
      </c>
      <c r="T43" s="57">
        <v>93</v>
      </c>
      <c r="U43" s="57">
        <v>70</v>
      </c>
      <c r="V43" s="57">
        <v>148</v>
      </c>
      <c r="W43" s="57">
        <v>294</v>
      </c>
      <c r="X43" s="57">
        <v>10</v>
      </c>
      <c r="Y43" s="57">
        <v>0</v>
      </c>
      <c r="Z43" s="57">
        <v>7</v>
      </c>
      <c r="AA43" s="16"/>
    </row>
    <row r="44" spans="1:27" x14ac:dyDescent="0.2">
      <c r="A44" s="55" t="s">
        <v>131</v>
      </c>
      <c r="B44" s="56">
        <f>(P44-S44)/(N44-S44-V44+Z44)</f>
        <v>0.35144927536231885</v>
      </c>
      <c r="C44" s="56">
        <f>W44/M44</f>
        <v>0.39065420560747666</v>
      </c>
      <c r="D44" s="56">
        <f>(Q44+R44+S44)/P44</f>
        <v>0.46491228070175439</v>
      </c>
      <c r="E44" s="56">
        <f>(W44+T44)/M44</f>
        <v>0.47850467289719628</v>
      </c>
      <c r="F44" s="56">
        <f>(W44/N44)+((P44+U44+X44)/(N44+U44+X44+Z44))</f>
        <v>0.88641730159072762</v>
      </c>
      <c r="G44" s="56">
        <f>S44/W44</f>
        <v>8.1339712918660281E-2</v>
      </c>
      <c r="H44" s="56">
        <f>(Y44+Z44)/W44</f>
        <v>0</v>
      </c>
      <c r="I44" s="56">
        <f>V44/M44</f>
        <v>0.26168224299065418</v>
      </c>
      <c r="J44" s="56">
        <f>(U44+X44)/M44</f>
        <v>0.19065420560747665</v>
      </c>
      <c r="K44" s="72">
        <f>(B44*0.7635+C44*0.7562+D44*0.75+E44*0.7248+F44*0.7021+G44*0.6285+1-H44*0.5884+1-I44*0.5276+J44*0.3663)/6.931</f>
        <v>0.55756706255808475</v>
      </c>
      <c r="L44" s="73">
        <f>K44/0.5164*100</f>
        <v>107.97193310574842</v>
      </c>
      <c r="M44" s="57">
        <v>535</v>
      </c>
      <c r="N44" s="57">
        <v>433</v>
      </c>
      <c r="O44" s="57">
        <v>77</v>
      </c>
      <c r="P44" s="57">
        <v>114</v>
      </c>
      <c r="Q44" s="57">
        <v>28</v>
      </c>
      <c r="R44" s="57">
        <v>8</v>
      </c>
      <c r="S44" s="57">
        <v>17</v>
      </c>
      <c r="T44" s="57">
        <v>47</v>
      </c>
      <c r="U44" s="57">
        <v>80</v>
      </c>
      <c r="V44" s="57">
        <v>140</v>
      </c>
      <c r="W44" s="57">
        <v>209</v>
      </c>
      <c r="X44" s="57">
        <v>22</v>
      </c>
      <c r="Y44" s="57">
        <v>0</v>
      </c>
      <c r="Z44" s="57">
        <v>0</v>
      </c>
      <c r="AA44" s="16"/>
    </row>
    <row r="45" spans="1:27" x14ac:dyDescent="0.2">
      <c r="A45" s="55" t="s">
        <v>219</v>
      </c>
      <c r="B45" s="56">
        <f>(P45-S45)/(N45-S45-V45+Z45)</f>
        <v>0.35294117647058826</v>
      </c>
      <c r="C45" s="56">
        <f>W45/M45</f>
        <v>0.44711538461538464</v>
      </c>
      <c r="D45" s="56">
        <f>(Q45+R45+S45)/P45</f>
        <v>0.3247863247863248</v>
      </c>
      <c r="E45" s="56">
        <f>(W45+T45)/M45</f>
        <v>0.61538461538461542</v>
      </c>
      <c r="F45" s="56">
        <f>(W45/N45)+((P45+U45+X45)/(N45+U45+X45+Z45))</f>
        <v>0.84508407168747479</v>
      </c>
      <c r="G45" s="56">
        <f>S45/W45</f>
        <v>8.0645161290322578E-2</v>
      </c>
      <c r="H45" s="56">
        <f>(Y45+Z45)/W45</f>
        <v>1.0752688172043012E-2</v>
      </c>
      <c r="I45" s="56">
        <f>V45/M45</f>
        <v>0.19230769230769232</v>
      </c>
      <c r="J45" s="56">
        <f>(U45+X45)/M45</f>
        <v>7.6923076923076927E-2</v>
      </c>
      <c r="K45" s="72">
        <f>(B45*0.7635+C45*0.7562+D45*0.75+E45*0.7248+F45*0.7021+G45*0.6285+1-H45*0.5884+1-I45*0.5276+J45*0.3663)/6.931</f>
        <v>0.55715008922228526</v>
      </c>
      <c r="L45" s="73">
        <f>K45/0.5164*100</f>
        <v>107.89118691368809</v>
      </c>
      <c r="M45" s="57">
        <v>416</v>
      </c>
      <c r="N45" s="57">
        <v>382</v>
      </c>
      <c r="O45" s="57">
        <v>39</v>
      </c>
      <c r="P45" s="57">
        <v>117</v>
      </c>
      <c r="Q45" s="57">
        <v>22</v>
      </c>
      <c r="R45" s="57">
        <v>1</v>
      </c>
      <c r="S45" s="57">
        <v>15</v>
      </c>
      <c r="T45" s="57">
        <v>70</v>
      </c>
      <c r="U45" s="57">
        <v>32</v>
      </c>
      <c r="V45" s="57">
        <v>80</v>
      </c>
      <c r="W45" s="57">
        <v>186</v>
      </c>
      <c r="X45" s="57">
        <v>0</v>
      </c>
      <c r="Y45" s="57">
        <v>0</v>
      </c>
      <c r="Z45" s="57">
        <v>2</v>
      </c>
      <c r="AA45" s="16"/>
    </row>
    <row r="46" spans="1:27" x14ac:dyDescent="0.2">
      <c r="A46" s="55" t="s">
        <v>112</v>
      </c>
      <c r="B46" s="56">
        <f>(P46-S46)/(N46-S46-V46+Z46)</f>
        <v>0.25899280575539568</v>
      </c>
      <c r="C46" s="56">
        <f>W46/M46</f>
        <v>0.43760984182776802</v>
      </c>
      <c r="D46" s="56">
        <f>(Q46+R46+S46)/P46</f>
        <v>0.40740740740740738</v>
      </c>
      <c r="E46" s="56">
        <f>(W46+T46)/M46</f>
        <v>0.58875219683655533</v>
      </c>
      <c r="F46" s="56">
        <f>(W46/N46)+((P46+U46+X46)/(N46+U46+X46+Z46))</f>
        <v>0.82855466130114019</v>
      </c>
      <c r="G46" s="56">
        <f>S46/W46</f>
        <v>0.10843373493975904</v>
      </c>
      <c r="H46" s="56">
        <f>(Y46+Z46)/W46</f>
        <v>4.0160642570281124E-2</v>
      </c>
      <c r="I46" s="56">
        <f>V46/M46</f>
        <v>0.12126537785588752</v>
      </c>
      <c r="J46" s="56">
        <f>(U46+X46)/M46</f>
        <v>9.6660808435852369E-2</v>
      </c>
      <c r="K46" s="72">
        <f>(B46*0.7635+C46*0.7562+D46*0.75+E46*0.7248+F46*0.7021+G46*0.6285+1-H46*0.5884+1-I46*0.5276+J46*0.3663)/6.931</f>
        <v>0.55671912656199618</v>
      </c>
      <c r="L46" s="73">
        <f>K46/0.5164*100</f>
        <v>107.80773171223782</v>
      </c>
      <c r="M46" s="57">
        <v>569</v>
      </c>
      <c r="N46" s="57">
        <v>504</v>
      </c>
      <c r="O46" s="57">
        <v>89</v>
      </c>
      <c r="P46" s="57">
        <v>135</v>
      </c>
      <c r="Q46" s="57">
        <v>23</v>
      </c>
      <c r="R46" s="57">
        <v>5</v>
      </c>
      <c r="S46" s="57">
        <v>27</v>
      </c>
      <c r="T46" s="57">
        <v>86</v>
      </c>
      <c r="U46" s="57">
        <v>48</v>
      </c>
      <c r="V46" s="57">
        <v>69</v>
      </c>
      <c r="W46" s="57">
        <v>249</v>
      </c>
      <c r="X46" s="57">
        <v>7</v>
      </c>
      <c r="Y46" s="57">
        <v>1</v>
      </c>
      <c r="Z46" s="57">
        <v>9</v>
      </c>
      <c r="AA46" s="16"/>
    </row>
    <row r="47" spans="1:27" x14ac:dyDescent="0.2">
      <c r="A47" s="55" t="s">
        <v>26</v>
      </c>
      <c r="B47" s="56">
        <f>(P47-S47)/(N47-S47-V47+Z47)</f>
        <v>0.32903225806451614</v>
      </c>
      <c r="C47" s="56">
        <f>W47/M47</f>
        <v>0.4511494252873563</v>
      </c>
      <c r="D47" s="56">
        <f>(Q47+R47+S47)/P47</f>
        <v>0.36813186813186816</v>
      </c>
      <c r="E47" s="56">
        <f>(W47+T47)/M47</f>
        <v>0.55172413793103448</v>
      </c>
      <c r="F47" s="56">
        <f>(W47/N47)+((P47+U47+X47)/(N47+U47+X47+Z47))</f>
        <v>0.85987082538442094</v>
      </c>
      <c r="G47" s="56">
        <f>S47/W47</f>
        <v>9.2356687898089165E-2</v>
      </c>
      <c r="H47" s="56">
        <f>(Y47+Z47)/W47</f>
        <v>9.5541401273885346E-3</v>
      </c>
      <c r="I47" s="56">
        <f>V47/M47</f>
        <v>0.19252873563218389</v>
      </c>
      <c r="J47" s="56">
        <f>(U47+X47)/M47</f>
        <v>9.6264367816091947E-2</v>
      </c>
      <c r="K47" s="72">
        <f>(B47*0.7635+C47*0.7562+D47*0.75+E47*0.7248+F47*0.7021+G47*0.6285+1-H47*0.5884+1-I47*0.5276+J47*0.3663)/6.931</f>
        <v>0.55665664211697607</v>
      </c>
      <c r="L47" s="73">
        <f>K47/0.5164*100</f>
        <v>107.79563170351977</v>
      </c>
      <c r="M47" s="57">
        <v>696</v>
      </c>
      <c r="N47" s="57">
        <v>626</v>
      </c>
      <c r="O47" s="57">
        <v>119</v>
      </c>
      <c r="P47" s="57">
        <v>182</v>
      </c>
      <c r="Q47" s="57">
        <v>31</v>
      </c>
      <c r="R47" s="57">
        <v>7</v>
      </c>
      <c r="S47" s="57">
        <v>29</v>
      </c>
      <c r="T47" s="57">
        <v>70</v>
      </c>
      <c r="U47" s="57">
        <v>59</v>
      </c>
      <c r="V47" s="57">
        <v>134</v>
      </c>
      <c r="W47" s="57">
        <v>314</v>
      </c>
      <c r="X47" s="57">
        <v>8</v>
      </c>
      <c r="Y47" s="57">
        <v>1</v>
      </c>
      <c r="Z47" s="57">
        <v>2</v>
      </c>
      <c r="AA47" s="16"/>
    </row>
    <row r="48" spans="1:27" x14ac:dyDescent="0.2">
      <c r="A48" s="55" t="s">
        <v>116</v>
      </c>
      <c r="B48" s="56">
        <f>(P48-S48)/(N48-S48-V48+Z48)</f>
        <v>0.29305135951661632</v>
      </c>
      <c r="C48" s="56">
        <f>W48/M48</f>
        <v>0.44107142857142856</v>
      </c>
      <c r="D48" s="56">
        <f>(Q48+R48+S48)/P48</f>
        <v>0.46456692913385828</v>
      </c>
      <c r="E48" s="56">
        <f>(W48+T48)/M48</f>
        <v>0.57321428571428568</v>
      </c>
      <c r="F48" s="56">
        <f>(W48/N48)+((P48+U48+X48)/(N48+U48+X48+Z48))</f>
        <v>0.81622825777017394</v>
      </c>
      <c r="G48" s="56">
        <f>S48/W48</f>
        <v>0.1214574898785425</v>
      </c>
      <c r="H48" s="56">
        <f>(Y48+Z48)/W48</f>
        <v>2.0242914979757085E-2</v>
      </c>
      <c r="I48" s="56">
        <f>V48/M48</f>
        <v>0.25892857142857145</v>
      </c>
      <c r="J48" s="56">
        <f>(U48+X48)/M48</f>
        <v>9.6428571428571433E-2</v>
      </c>
      <c r="K48" s="72">
        <f>(B48*0.7635+C48*0.7562+D48*0.75+E48*0.7248+F48*0.7021+G48*0.6285+1-H48*0.5884+1-I48*0.5276+J48*0.3663)/6.931</f>
        <v>0.55654074027360323</v>
      </c>
      <c r="L48" s="73">
        <f>K48/0.5164*100</f>
        <v>107.77318750457073</v>
      </c>
      <c r="M48" s="57">
        <v>560</v>
      </c>
      <c r="N48" s="57">
        <v>501</v>
      </c>
      <c r="O48" s="57">
        <v>68</v>
      </c>
      <c r="P48" s="57">
        <v>127</v>
      </c>
      <c r="Q48" s="57">
        <v>28</v>
      </c>
      <c r="R48" s="57">
        <v>1</v>
      </c>
      <c r="S48" s="57">
        <v>30</v>
      </c>
      <c r="T48" s="57">
        <v>74</v>
      </c>
      <c r="U48" s="57">
        <v>37</v>
      </c>
      <c r="V48" s="57">
        <v>145</v>
      </c>
      <c r="W48" s="57">
        <v>247</v>
      </c>
      <c r="X48" s="57">
        <v>17</v>
      </c>
      <c r="Y48" s="57">
        <v>0</v>
      </c>
      <c r="Z48" s="57">
        <v>5</v>
      </c>
      <c r="AA48" s="16"/>
    </row>
    <row r="49" spans="1:27" x14ac:dyDescent="0.2">
      <c r="A49" s="55" t="s">
        <v>138</v>
      </c>
      <c r="B49" s="56">
        <f>(P49-S49)/(N49-S49-V49+Z49)</f>
        <v>0.31179775280898875</v>
      </c>
      <c r="C49" s="56">
        <f>W49/M49</f>
        <v>0.43502824858757061</v>
      </c>
      <c r="D49" s="56">
        <f>(Q49+R49+S49)/P49</f>
        <v>0.40909090909090912</v>
      </c>
      <c r="E49" s="56">
        <f>(W49+T49)/M49</f>
        <v>0.5743879472693032</v>
      </c>
      <c r="F49" s="56">
        <f>(W49/N49)+((P49+U49+X49)/(N49+U49+X49+Z49))</f>
        <v>0.82454137984330234</v>
      </c>
      <c r="G49" s="56">
        <f>S49/W49</f>
        <v>9.0909090909090912E-2</v>
      </c>
      <c r="H49" s="56">
        <f>(Y49+Z49)/W49</f>
        <v>1.7316017316017316E-2</v>
      </c>
      <c r="I49" s="56">
        <f>V49/M49</f>
        <v>0.19585687382297551</v>
      </c>
      <c r="J49" s="56">
        <f>(U49+X49)/M49</f>
        <v>9.03954802259887E-2</v>
      </c>
      <c r="K49" s="72">
        <f>(B49*0.7635+C49*0.7562+D49*0.75+E49*0.7248+F49*0.7021+G49*0.6285+1-H49*0.5884+1-I49*0.5276+J49*0.3663)/6.931</f>
        <v>0.55486890945952039</v>
      </c>
      <c r="L49" s="73">
        <f>K49/0.5164*100</f>
        <v>107.44944025164997</v>
      </c>
      <c r="M49" s="57">
        <v>531</v>
      </c>
      <c r="N49" s="57">
        <v>477</v>
      </c>
      <c r="O49" s="57">
        <v>74</v>
      </c>
      <c r="P49" s="57">
        <v>132</v>
      </c>
      <c r="Q49" s="57">
        <v>30</v>
      </c>
      <c r="R49" s="57">
        <v>3</v>
      </c>
      <c r="S49" s="57">
        <v>21</v>
      </c>
      <c r="T49" s="57">
        <v>74</v>
      </c>
      <c r="U49" s="57">
        <v>38</v>
      </c>
      <c r="V49" s="57">
        <v>104</v>
      </c>
      <c r="W49" s="57">
        <v>231</v>
      </c>
      <c r="X49" s="57">
        <v>10</v>
      </c>
      <c r="Y49" s="57">
        <v>0</v>
      </c>
      <c r="Z49" s="57">
        <v>4</v>
      </c>
      <c r="AA49" s="16"/>
    </row>
    <row r="50" spans="1:27" x14ac:dyDescent="0.2">
      <c r="A50" s="55" t="s">
        <v>100</v>
      </c>
      <c r="B50" s="56">
        <f>(P50-S50)/(N50-S50-V50+Z50)</f>
        <v>0.24175824175824176</v>
      </c>
      <c r="C50" s="56">
        <f>W50/M50</f>
        <v>0.40715502555366268</v>
      </c>
      <c r="D50" s="56">
        <f>(Q50+R50+S50)/P50</f>
        <v>0.45833333333333331</v>
      </c>
      <c r="E50" s="56">
        <f>(W50+T50)/M50</f>
        <v>0.55366269165247017</v>
      </c>
      <c r="F50" s="56">
        <f>(W50/N50)+((P50+U50+X50)/(N50+U50+X50+Z50))</f>
        <v>0.82462957632578093</v>
      </c>
      <c r="G50" s="56">
        <f>S50/W50</f>
        <v>0.13389121338912133</v>
      </c>
      <c r="H50" s="56">
        <f>(Y50+Z50)/W50</f>
        <v>2.9288702928870293E-2</v>
      </c>
      <c r="I50" s="56">
        <f>V50/M50</f>
        <v>0.18398637137989779</v>
      </c>
      <c r="J50" s="56">
        <f>(U50+X50)/M50</f>
        <v>0.13969335604770017</v>
      </c>
      <c r="K50" s="72">
        <f>(B50*0.7635+C50*0.7562+D50*0.75+E50*0.7248+F50*0.7021+G50*0.6285+1-H50*0.5884+1-I50*0.5276+J50*0.3663)/6.931</f>
        <v>0.55367274764768326</v>
      </c>
      <c r="L50" s="73">
        <f>K50/0.5164*100</f>
        <v>107.2178055088465</v>
      </c>
      <c r="M50" s="57">
        <v>587</v>
      </c>
      <c r="N50" s="57">
        <v>498</v>
      </c>
      <c r="O50" s="57">
        <v>73</v>
      </c>
      <c r="P50" s="57">
        <v>120</v>
      </c>
      <c r="Q50" s="57">
        <v>23</v>
      </c>
      <c r="R50" s="57">
        <v>0</v>
      </c>
      <c r="S50" s="57">
        <v>32</v>
      </c>
      <c r="T50" s="57">
        <v>86</v>
      </c>
      <c r="U50" s="57">
        <v>78</v>
      </c>
      <c r="V50" s="57">
        <v>108</v>
      </c>
      <c r="W50" s="57">
        <v>239</v>
      </c>
      <c r="X50" s="57">
        <v>4</v>
      </c>
      <c r="Y50" s="57">
        <v>1</v>
      </c>
      <c r="Z50" s="57">
        <v>6</v>
      </c>
      <c r="AA50" s="16"/>
    </row>
    <row r="51" spans="1:27" x14ac:dyDescent="0.2">
      <c r="A51" s="55" t="s">
        <v>266</v>
      </c>
      <c r="B51" s="56">
        <f>(P51-S51)/(N51-S51-V51+Z51)</f>
        <v>0.24528301886792453</v>
      </c>
      <c r="C51" s="56">
        <f>W51/M51</f>
        <v>0.43323442136498519</v>
      </c>
      <c r="D51" s="56">
        <f>(Q51+R51+S51)/P51</f>
        <v>0.42465753424657532</v>
      </c>
      <c r="E51" s="56">
        <f>(W51+T51)/M51</f>
        <v>0.60237388724035612</v>
      </c>
      <c r="F51" s="56">
        <f>(W51/N51)+((P51+U51+X51)/(N51+U51+X51+Z51))</f>
        <v>0.78572952425282683</v>
      </c>
      <c r="G51" s="56">
        <f>S51/W51</f>
        <v>0.14383561643835616</v>
      </c>
      <c r="H51" s="56">
        <f>(Y51+Z51)/W51</f>
        <v>0</v>
      </c>
      <c r="I51" s="56">
        <f>V51/M51</f>
        <v>0.21661721068249259</v>
      </c>
      <c r="J51" s="56">
        <f>(U51+X51)/M51</f>
        <v>9.1988130563798218E-2</v>
      </c>
      <c r="K51" s="72">
        <f>(B51*0.7635+C51*0.7562+D51*0.75+E51*0.7248+F51*0.7021+G51*0.6285+1-H51*0.5884+1-I51*0.5276+J51*0.3663)/6.931</f>
        <v>0.55279881608389225</v>
      </c>
      <c r="L51" s="73">
        <f>K51/0.5164*100</f>
        <v>107.04857011694273</v>
      </c>
      <c r="M51" s="57">
        <v>337</v>
      </c>
      <c r="N51" s="57">
        <v>306</v>
      </c>
      <c r="O51" s="57">
        <v>42</v>
      </c>
      <c r="P51" s="57">
        <v>73</v>
      </c>
      <c r="Q51" s="57">
        <v>10</v>
      </c>
      <c r="R51" s="57">
        <v>0</v>
      </c>
      <c r="S51" s="57">
        <v>21</v>
      </c>
      <c r="T51" s="57">
        <v>57</v>
      </c>
      <c r="U51" s="57">
        <v>27</v>
      </c>
      <c r="V51" s="57">
        <v>73</v>
      </c>
      <c r="W51" s="57">
        <v>146</v>
      </c>
      <c r="X51" s="57">
        <v>4</v>
      </c>
      <c r="Y51" s="57">
        <v>0</v>
      </c>
      <c r="Z51" s="57">
        <v>0</v>
      </c>
      <c r="AA51" s="16"/>
    </row>
    <row r="52" spans="1:27" x14ac:dyDescent="0.2">
      <c r="A52" s="55" t="s">
        <v>263</v>
      </c>
      <c r="B52" s="56">
        <f>(P52-S52)/(N52-S52-V52+Z52)</f>
        <v>0.32941176470588235</v>
      </c>
      <c r="C52" s="56">
        <f>W52/M52</f>
        <v>0.41954022988505746</v>
      </c>
      <c r="D52" s="56">
        <f>(Q52+R52+S52)/P52</f>
        <v>0.34042553191489361</v>
      </c>
      <c r="E52" s="56">
        <f>(W52+T52)/M52</f>
        <v>0.56321839080459768</v>
      </c>
      <c r="F52" s="56">
        <f>(W52/N52)+((P52+U52+X52)/(N52+U52+X52+Z52))</f>
        <v>0.84453096032628849</v>
      </c>
      <c r="G52" s="56">
        <f>S52/W52</f>
        <v>6.8493150684931503E-2</v>
      </c>
      <c r="H52" s="56">
        <f>(Y52+Z52)/W52</f>
        <v>1.3698630136986301E-2</v>
      </c>
      <c r="I52" s="56">
        <f>V52/M52</f>
        <v>0.13505747126436782</v>
      </c>
      <c r="J52" s="56">
        <f>(U52+X52)/M52</f>
        <v>0.10344827586206896</v>
      </c>
      <c r="K52" s="74">
        <f>(B52*0.7635+C52*0.7562+D52*0.75+E52*0.7248+F52*0.7021+G52*0.6285+1-H52*0.5884+1-I52*0.5276+J52*0.3663)/6.931</f>
        <v>0.55213846239655506</v>
      </c>
      <c r="L52" s="75">
        <f>K52/0.5164*100</f>
        <v>106.92069372512685</v>
      </c>
      <c r="M52" s="57">
        <v>348</v>
      </c>
      <c r="N52" s="57">
        <v>310</v>
      </c>
      <c r="O52" s="57">
        <v>44</v>
      </c>
      <c r="P52" s="57">
        <v>94</v>
      </c>
      <c r="Q52" s="57">
        <v>22</v>
      </c>
      <c r="R52" s="57">
        <v>0</v>
      </c>
      <c r="S52" s="57">
        <v>10</v>
      </c>
      <c r="T52" s="57">
        <v>50</v>
      </c>
      <c r="U52" s="57">
        <v>32</v>
      </c>
      <c r="V52" s="57">
        <v>47</v>
      </c>
      <c r="W52" s="57">
        <v>146</v>
      </c>
      <c r="X52" s="57">
        <v>4</v>
      </c>
      <c r="Y52" s="57">
        <v>0</v>
      </c>
      <c r="Z52" s="57">
        <v>2</v>
      </c>
      <c r="AA52" s="16"/>
    </row>
    <row r="53" spans="1:27" x14ac:dyDescent="0.2">
      <c r="A53" s="55" t="s">
        <v>119</v>
      </c>
      <c r="B53" s="56">
        <f>(P53-S53)/(N53-S53-V53+Z53)</f>
        <v>0.29411764705882354</v>
      </c>
      <c r="C53" s="56">
        <f>W53/M53</f>
        <v>0.4267631103074141</v>
      </c>
      <c r="D53" s="56">
        <f>(Q53+R53+S53)/P53</f>
        <v>0.44696969696969696</v>
      </c>
      <c r="E53" s="56">
        <f>(W53+T53)/M53</f>
        <v>0.56781193490054249</v>
      </c>
      <c r="F53" s="56">
        <f>(W53/N53)+((P53+U53+X53)/(N53+U53+X53+Z53))</f>
        <v>0.79844317930617104</v>
      </c>
      <c r="G53" s="56">
        <f>S53/W53</f>
        <v>9.3220338983050849E-2</v>
      </c>
      <c r="H53" s="56">
        <f>(Y53+Z53)/W53</f>
        <v>2.5423728813559324E-2</v>
      </c>
      <c r="I53" s="56">
        <f>V53/M53</f>
        <v>0.19710669077757687</v>
      </c>
      <c r="J53" s="56">
        <f>(U53+X53)/M53</f>
        <v>8.6799276672694395E-2</v>
      </c>
      <c r="K53" s="74">
        <f>(B53*0.7635+C53*0.7562+D53*0.75+E53*0.7248+F53*0.7021+G53*0.6285+1-H53*0.5884+1-I53*0.5276+J53*0.3663)/6.931</f>
        <v>0.55202310675022859</v>
      </c>
      <c r="L53" s="75">
        <f>K53/0.5164*100</f>
        <v>106.89835529632623</v>
      </c>
      <c r="M53" s="57">
        <v>553</v>
      </c>
      <c r="N53" s="57">
        <v>499</v>
      </c>
      <c r="O53" s="57">
        <v>68</v>
      </c>
      <c r="P53" s="57">
        <v>132</v>
      </c>
      <c r="Q53" s="57">
        <v>36</v>
      </c>
      <c r="R53" s="57">
        <v>1</v>
      </c>
      <c r="S53" s="57">
        <v>22</v>
      </c>
      <c r="T53" s="57">
        <v>78</v>
      </c>
      <c r="U53" s="57">
        <v>37</v>
      </c>
      <c r="V53" s="57">
        <v>109</v>
      </c>
      <c r="W53" s="57">
        <v>236</v>
      </c>
      <c r="X53" s="57">
        <v>11</v>
      </c>
      <c r="Y53" s="57">
        <v>0</v>
      </c>
      <c r="Z53" s="57">
        <v>6</v>
      </c>
      <c r="AA53" s="16"/>
    </row>
    <row r="54" spans="1:27" x14ac:dyDescent="0.2">
      <c r="A54" s="55" t="s">
        <v>56</v>
      </c>
      <c r="B54" s="56">
        <f>(P54-S54)/(N54-S54-V54+Z54)</f>
        <v>0.35827664399092973</v>
      </c>
      <c r="C54" s="56">
        <f>W54/M54</f>
        <v>0.44827586206896552</v>
      </c>
      <c r="D54" s="56">
        <f>(Q54+R54+S54)/P54</f>
        <v>0.30939226519337015</v>
      </c>
      <c r="E54" s="56">
        <f>(W54+T54)/M54</f>
        <v>0.59247648902821315</v>
      </c>
      <c r="F54" s="56">
        <f>(W54/N54)+((P54+U54+X54)/(N54+U54+X54+Z54))</f>
        <v>0.84720634235789016</v>
      </c>
      <c r="G54" s="56">
        <f>S54/W54</f>
        <v>8.0419580419580416E-2</v>
      </c>
      <c r="H54" s="56">
        <f>(Y54+Z54)/W54</f>
        <v>2.7972027972027972E-2</v>
      </c>
      <c r="I54" s="56">
        <f>V54/M54</f>
        <v>0.19592476489028213</v>
      </c>
      <c r="J54" s="56">
        <f>(U54+X54)/M54</f>
        <v>7.2100313479623826E-2</v>
      </c>
      <c r="K54" s="74">
        <f>(B54*0.7635+C54*0.7562+D54*0.75+E54*0.7248+F54*0.7021+G54*0.6285+1-H54*0.5884+1-I54*0.5276+J54*0.3663)/6.931</f>
        <v>0.55200556335337125</v>
      </c>
      <c r="L54" s="75">
        <f>K54/0.5164*100</f>
        <v>106.89495804674114</v>
      </c>
      <c r="M54" s="57">
        <v>638</v>
      </c>
      <c r="N54" s="57">
        <v>584</v>
      </c>
      <c r="O54" s="57">
        <v>86</v>
      </c>
      <c r="P54" s="57">
        <v>181</v>
      </c>
      <c r="Q54" s="57">
        <v>30</v>
      </c>
      <c r="R54" s="57">
        <v>3</v>
      </c>
      <c r="S54" s="57">
        <v>23</v>
      </c>
      <c r="T54" s="57">
        <v>92</v>
      </c>
      <c r="U54" s="57">
        <v>42</v>
      </c>
      <c r="V54" s="57">
        <v>125</v>
      </c>
      <c r="W54" s="57">
        <v>286</v>
      </c>
      <c r="X54" s="57">
        <v>4</v>
      </c>
      <c r="Y54" s="57">
        <v>3</v>
      </c>
      <c r="Z54" s="57">
        <v>5</v>
      </c>
      <c r="AA54" s="16"/>
    </row>
    <row r="55" spans="1:27" x14ac:dyDescent="0.2">
      <c r="A55" s="55" t="s">
        <v>199</v>
      </c>
      <c r="B55" s="56">
        <f>(P55-S55)/(N55-S55-V55+Z55)</f>
        <v>0.30801687763713081</v>
      </c>
      <c r="C55" s="56">
        <f>W55/M55</f>
        <v>0.44988864142538976</v>
      </c>
      <c r="D55" s="56">
        <f>(Q55+R55+S55)/P55</f>
        <v>0.45</v>
      </c>
      <c r="E55" s="56">
        <f>(W55+T55)/M55</f>
        <v>0.59910913140311806</v>
      </c>
      <c r="F55" s="56">
        <f>(W55/N55)+((P55+U55+X55)/(N55+U55+X55+Z55))</f>
        <v>0.77839910699502757</v>
      </c>
      <c r="G55" s="56">
        <f>S55/W55</f>
        <v>0.13366336633663367</v>
      </c>
      <c r="H55" s="56">
        <f>(Y55+Z55)/W55</f>
        <v>0</v>
      </c>
      <c r="I55" s="56">
        <f>V55/M55</f>
        <v>0.34075723830734966</v>
      </c>
      <c r="J55" s="56">
        <f>(U55+X55)/M55</f>
        <v>7.126948775055679E-2</v>
      </c>
      <c r="K55" s="74">
        <f>(B55*0.7635+C55*0.7562+D55*0.75+E55*0.7248+F55*0.7021+G55*0.6285+1-H55*0.5884+1-I55*0.5276+J55*0.3663)/6.931</f>
        <v>0.55171763213946956</v>
      </c>
      <c r="L55" s="75">
        <f>K55/0.5164*100</f>
        <v>106.83920064668273</v>
      </c>
      <c r="M55" s="57">
        <v>449</v>
      </c>
      <c r="N55" s="57">
        <v>417</v>
      </c>
      <c r="O55" s="57">
        <v>56</v>
      </c>
      <c r="P55" s="57">
        <v>100</v>
      </c>
      <c r="Q55" s="57">
        <v>15</v>
      </c>
      <c r="R55" s="57">
        <v>3</v>
      </c>
      <c r="S55" s="57">
        <v>27</v>
      </c>
      <c r="T55" s="57">
        <v>67</v>
      </c>
      <c r="U55" s="57">
        <v>30</v>
      </c>
      <c r="V55" s="57">
        <v>153</v>
      </c>
      <c r="W55" s="57">
        <v>202</v>
      </c>
      <c r="X55" s="57">
        <v>2</v>
      </c>
      <c r="Y55" s="57">
        <v>0</v>
      </c>
      <c r="Z55" s="57">
        <v>0</v>
      </c>
      <c r="AA55" s="16"/>
    </row>
    <row r="56" spans="1:27" x14ac:dyDescent="0.2">
      <c r="A56" s="55" t="s">
        <v>189</v>
      </c>
      <c r="B56" s="56">
        <f>(P56-S56)/(N56-S56-V56+Z56)</f>
        <v>0.28428093645484948</v>
      </c>
      <c r="C56" s="56">
        <f>W56/M56</f>
        <v>0.43478260869565216</v>
      </c>
      <c r="D56" s="56">
        <f>(Q56+R56+S56)/P56</f>
        <v>0.44339622641509435</v>
      </c>
      <c r="E56" s="56">
        <f>(W56+T56)/M56</f>
        <v>0.57608695652173914</v>
      </c>
      <c r="F56" s="56">
        <f>(W56/N56)+((P56+U56+X56)/(N56+U56+X56+Z56))</f>
        <v>0.80016564064420503</v>
      </c>
      <c r="G56" s="56">
        <f>S56/W56</f>
        <v>0.105</v>
      </c>
      <c r="H56" s="56">
        <f>(Y56+Z56)/W56</f>
        <v>0.04</v>
      </c>
      <c r="I56" s="56">
        <f>V56/M56</f>
        <v>0.21739130434782608</v>
      </c>
      <c r="J56" s="56">
        <f>(U56+X56)/M56</f>
        <v>8.478260869565217E-2</v>
      </c>
      <c r="K56" s="74">
        <f>(B56*0.7635+C56*0.7562+D56*0.75+E56*0.7248+F56*0.7021+G56*0.6285+1-H56*0.5884+1-I56*0.5276+J56*0.3663)/6.931</f>
        <v>0.55064768623067495</v>
      </c>
      <c r="L56" s="75">
        <f>K56/0.5164*100</f>
        <v>106.63200740330655</v>
      </c>
      <c r="M56" s="57">
        <v>460</v>
      </c>
      <c r="N56" s="57">
        <v>413</v>
      </c>
      <c r="O56" s="57">
        <v>61</v>
      </c>
      <c r="P56" s="57">
        <v>106</v>
      </c>
      <c r="Q56" s="57">
        <v>21</v>
      </c>
      <c r="R56" s="57">
        <v>5</v>
      </c>
      <c r="S56" s="57">
        <v>21</v>
      </c>
      <c r="T56" s="57">
        <v>65</v>
      </c>
      <c r="U56" s="57">
        <v>31</v>
      </c>
      <c r="V56" s="57">
        <v>100</v>
      </c>
      <c r="W56" s="57">
        <v>200</v>
      </c>
      <c r="X56" s="57">
        <v>8</v>
      </c>
      <c r="Y56" s="57">
        <v>1</v>
      </c>
      <c r="Z56" s="57">
        <v>7</v>
      </c>
      <c r="AA56" s="16"/>
    </row>
    <row r="57" spans="1:27" x14ac:dyDescent="0.2">
      <c r="A57" s="55" t="s">
        <v>202</v>
      </c>
      <c r="B57" s="56">
        <f>(P57-S57)/(N57-S57-V57+Z57)</f>
        <v>0.27392739273927391</v>
      </c>
      <c r="C57" s="56">
        <f>W57/M57</f>
        <v>0.42505592841163309</v>
      </c>
      <c r="D57" s="56">
        <f>(Q57+R57+S57)/P57</f>
        <v>0.44660194174757284</v>
      </c>
      <c r="E57" s="56">
        <f>(W57+T57)/M57</f>
        <v>0.56823266219239377</v>
      </c>
      <c r="F57" s="56">
        <f>(W57/N57)+((P57+U57+X57)/(N57+U57+X57+Z57))</f>
        <v>0.78219886553219886</v>
      </c>
      <c r="G57" s="56">
        <f>S57/W57</f>
        <v>0.10526315789473684</v>
      </c>
      <c r="H57" s="56">
        <f>(Y57+Z57)/W57</f>
        <v>1.5789473684210527E-2</v>
      </c>
      <c r="I57" s="56">
        <f>V57/M57</f>
        <v>0.19015659955257272</v>
      </c>
      <c r="J57" s="56">
        <f>(U57+X57)/M57</f>
        <v>8.0536912751677847E-2</v>
      </c>
      <c r="K57" s="74">
        <f>(B57*0.7635+C57*0.7562+D57*0.75+E57*0.7248+F57*0.7021+G57*0.6285+1-H57*0.5884+1-I57*0.5276+J57*0.3663)/6.931</f>
        <v>0.55007943852506869</v>
      </c>
      <c r="L57" s="75">
        <f>K57/0.5164*100</f>
        <v>106.5219671814618</v>
      </c>
      <c r="M57" s="57">
        <v>447</v>
      </c>
      <c r="N57" s="57">
        <v>405</v>
      </c>
      <c r="O57" s="57">
        <v>59</v>
      </c>
      <c r="P57" s="57">
        <v>103</v>
      </c>
      <c r="Q57" s="57">
        <v>25</v>
      </c>
      <c r="R57" s="57">
        <v>1</v>
      </c>
      <c r="S57" s="57">
        <v>20</v>
      </c>
      <c r="T57" s="57">
        <v>64</v>
      </c>
      <c r="U57" s="57">
        <v>34</v>
      </c>
      <c r="V57" s="57">
        <v>85</v>
      </c>
      <c r="W57" s="57">
        <v>190</v>
      </c>
      <c r="X57" s="57">
        <v>2</v>
      </c>
      <c r="Y57" s="57">
        <v>0</v>
      </c>
      <c r="Z57" s="57">
        <v>3</v>
      </c>
      <c r="AA57" s="16"/>
    </row>
    <row r="58" spans="1:27" x14ac:dyDescent="0.2">
      <c r="A58" s="55" t="s">
        <v>96</v>
      </c>
      <c r="B58" s="56">
        <f>(P58-S58)/(N58-S58-V58+Z58)</f>
        <v>0.31639722863741337</v>
      </c>
      <c r="C58" s="56">
        <f>W58/M58</f>
        <v>0.45270270270270269</v>
      </c>
      <c r="D58" s="56">
        <f>(Q58+R58+S58)/P58</f>
        <v>0.35403726708074534</v>
      </c>
      <c r="E58" s="56">
        <f>(W58+T58)/M58</f>
        <v>0.58277027027027029</v>
      </c>
      <c r="F58" s="56">
        <f>(W58/N58)+((P58+U58+X58)/(N58+U58+X58+Z58))</f>
        <v>0.80260859826436493</v>
      </c>
      <c r="G58" s="56">
        <f>S58/W58</f>
        <v>8.9552238805970144E-2</v>
      </c>
      <c r="H58" s="56">
        <f>(Y58+Z58)/W58</f>
        <v>1.1194029850746268E-2</v>
      </c>
      <c r="I58" s="56">
        <f>V58/M58</f>
        <v>0.17567567567567569</v>
      </c>
      <c r="J58" s="56">
        <f>(U58+X58)/M58</f>
        <v>5.0675675675675678E-2</v>
      </c>
      <c r="K58" s="74">
        <f>(B58*0.7635+C58*0.7562+D58*0.75+E58*0.7248+F58*0.7021+G58*0.6285+1-H58*0.5884+1-I58*0.5276+J58*0.3663)/6.931</f>
        <v>0.54983515154107587</v>
      </c>
      <c r="L58" s="75">
        <f>K58/0.5164*100</f>
        <v>106.47466141384119</v>
      </c>
      <c r="M58" s="57">
        <v>592</v>
      </c>
      <c r="N58" s="57">
        <v>559</v>
      </c>
      <c r="O58" s="57">
        <v>87</v>
      </c>
      <c r="P58" s="57">
        <v>161</v>
      </c>
      <c r="Q58" s="57">
        <v>31</v>
      </c>
      <c r="R58" s="57">
        <v>2</v>
      </c>
      <c r="S58" s="57">
        <v>24</v>
      </c>
      <c r="T58" s="57">
        <v>77</v>
      </c>
      <c r="U58" s="57">
        <v>30</v>
      </c>
      <c r="V58" s="57">
        <v>104</v>
      </c>
      <c r="W58" s="57">
        <v>268</v>
      </c>
      <c r="X58" s="57">
        <v>0</v>
      </c>
      <c r="Y58" s="57">
        <v>1</v>
      </c>
      <c r="Z58" s="57">
        <v>2</v>
      </c>
      <c r="AA58" s="16"/>
    </row>
    <row r="59" spans="1:27" x14ac:dyDescent="0.2">
      <c r="A59" s="55" t="s">
        <v>152</v>
      </c>
      <c r="B59" s="56">
        <f>(P59-S59)/(N59-S59-V59+Z59)</f>
        <v>0.33933933933933935</v>
      </c>
      <c r="C59" s="56">
        <f>W59/M59</f>
        <v>0.43873517786561267</v>
      </c>
      <c r="D59" s="56">
        <f>(Q59+R59+S59)/P59</f>
        <v>0.34328358208955223</v>
      </c>
      <c r="E59" s="56">
        <f>(W59+T59)/M59</f>
        <v>0.60671936758893286</v>
      </c>
      <c r="F59" s="56">
        <f>(W59/N59)+((P59+U59+X59)/(N59+U59+X59+Z59))</f>
        <v>0.81846414455110106</v>
      </c>
      <c r="G59" s="56">
        <f>S59/W59</f>
        <v>9.45945945945946E-2</v>
      </c>
      <c r="H59" s="56">
        <f>(Y59+Z59)/W59</f>
        <v>3.1531531531531529E-2</v>
      </c>
      <c r="I59" s="56">
        <f>V59/M59</f>
        <v>0.22727272727272727</v>
      </c>
      <c r="J59" s="56">
        <f>(U59+X59)/M59</f>
        <v>7.3122529644268769E-2</v>
      </c>
      <c r="K59" s="74">
        <f>(B59*0.7635+C59*0.7562+D59*0.75+E59*0.7248+F59*0.7021+G59*0.6285+1-H59*0.5884+1-I59*0.5276+J59*0.3663)/6.931</f>
        <v>0.5497747696467562</v>
      </c>
      <c r="L59" s="75">
        <f>K59/0.5164*100</f>
        <v>106.46296856056472</v>
      </c>
      <c r="M59" s="57">
        <v>506</v>
      </c>
      <c r="N59" s="57">
        <v>462</v>
      </c>
      <c r="O59" s="57">
        <v>62</v>
      </c>
      <c r="P59" s="57">
        <v>134</v>
      </c>
      <c r="Q59" s="57">
        <v>25</v>
      </c>
      <c r="R59" s="57">
        <v>0</v>
      </c>
      <c r="S59" s="57">
        <v>21</v>
      </c>
      <c r="T59" s="57">
        <v>85</v>
      </c>
      <c r="U59" s="57">
        <v>36</v>
      </c>
      <c r="V59" s="57">
        <v>115</v>
      </c>
      <c r="W59" s="57">
        <v>222</v>
      </c>
      <c r="X59" s="57">
        <v>1</v>
      </c>
      <c r="Y59" s="57">
        <v>0</v>
      </c>
      <c r="Z59" s="57">
        <v>7</v>
      </c>
      <c r="AA59" s="16"/>
    </row>
    <row r="60" spans="1:27" x14ac:dyDescent="0.2">
      <c r="A60" s="55" t="s">
        <v>147</v>
      </c>
      <c r="B60" s="56">
        <f>(P60-S60)/(N60-S60-V60+Z60)</f>
        <v>0.27796610169491526</v>
      </c>
      <c r="C60" s="56">
        <f>W60/M60</f>
        <v>0.39575289575289574</v>
      </c>
      <c r="D60" s="56">
        <f>(Q60+R60+S60)/P60</f>
        <v>0.46226415094339623</v>
      </c>
      <c r="E60" s="56">
        <f>(W60+T60)/M60</f>
        <v>0.52702702702702697</v>
      </c>
      <c r="F60" s="56">
        <f>(W60/N60)+((P60+U60+X60)/(N60+U60+X60+Z60))</f>
        <v>0.81532994032994033</v>
      </c>
      <c r="G60" s="56">
        <f>S60/W60</f>
        <v>0.11707317073170732</v>
      </c>
      <c r="H60" s="56">
        <f>(Y60+Z60)/W60</f>
        <v>1.4634146341463415E-2</v>
      </c>
      <c r="I60" s="56">
        <f>V60/M60</f>
        <v>0.23938223938223938</v>
      </c>
      <c r="J60" s="56">
        <f>(U60+X60)/M60</f>
        <v>0.14478764478764478</v>
      </c>
      <c r="K60" s="74">
        <f>(B60*0.7635+C60*0.7562+D60*0.75+E60*0.7248+F60*0.7021+G60*0.6285+1-H60*0.5884+1-I60*0.5276+J60*0.3663)/6.931</f>
        <v>0.54888664158130152</v>
      </c>
      <c r="L60" s="75">
        <f>K60/0.5164*100</f>
        <v>106.2909840397563</v>
      </c>
      <c r="M60" s="57">
        <v>518</v>
      </c>
      <c r="N60" s="57">
        <v>440</v>
      </c>
      <c r="O60" s="57">
        <v>65</v>
      </c>
      <c r="P60" s="57">
        <v>106</v>
      </c>
      <c r="Q60" s="57">
        <v>23</v>
      </c>
      <c r="R60" s="57">
        <v>2</v>
      </c>
      <c r="S60" s="57">
        <v>24</v>
      </c>
      <c r="T60" s="57">
        <v>68</v>
      </c>
      <c r="U60" s="57">
        <v>72</v>
      </c>
      <c r="V60" s="57">
        <v>124</v>
      </c>
      <c r="W60" s="57">
        <v>205</v>
      </c>
      <c r="X60" s="57">
        <v>3</v>
      </c>
      <c r="Y60" s="57">
        <v>0</v>
      </c>
      <c r="Z60" s="57">
        <v>3</v>
      </c>
      <c r="AA60" s="16"/>
    </row>
    <row r="61" spans="1:27" x14ac:dyDescent="0.2">
      <c r="A61" s="55" t="s">
        <v>92</v>
      </c>
      <c r="B61" s="56">
        <f>(P61-S61)/(N61-S61-V61+Z61)</f>
        <v>0.26904761904761904</v>
      </c>
      <c r="C61" s="56">
        <f>W61/M61</f>
        <v>0.40404040404040403</v>
      </c>
      <c r="D61" s="56">
        <f>(Q61+R61+S61)/P61</f>
        <v>0.45864661654135336</v>
      </c>
      <c r="E61" s="56">
        <f>(W61+T61)/M61</f>
        <v>0.53367003367003363</v>
      </c>
      <c r="F61" s="56">
        <f>(W61/N61)+((P61+U61+X61)/(N61+U61+X61+Z61))</f>
        <v>0.7930321021924075</v>
      </c>
      <c r="G61" s="56">
        <f>S61/W61</f>
        <v>8.3333333333333329E-2</v>
      </c>
      <c r="H61" s="56">
        <f>(Y61+Z61)/W61</f>
        <v>1.6666666666666666E-2</v>
      </c>
      <c r="I61" s="56">
        <f>V61/M61</f>
        <v>0.14814814814814814</v>
      </c>
      <c r="J61" s="56">
        <f>(U61+X61)/M61</f>
        <v>0.1111111111111111</v>
      </c>
      <c r="K61" s="74">
        <f>(B61*0.7635+C61*0.7562+D61*0.75+E61*0.7248+F61*0.7021+G61*0.6285+1-H61*0.5884+1-I61*0.5276+J61*0.3663)/6.931</f>
        <v>0.54878595048447931</v>
      </c>
      <c r="L61" s="75">
        <f>K61/0.5164*100</f>
        <v>106.27148537654519</v>
      </c>
      <c r="M61" s="57">
        <v>594</v>
      </c>
      <c r="N61" s="57">
        <v>524</v>
      </c>
      <c r="O61" s="57">
        <v>82</v>
      </c>
      <c r="P61" s="57">
        <v>133</v>
      </c>
      <c r="Q61" s="57">
        <v>35</v>
      </c>
      <c r="R61" s="57">
        <v>6</v>
      </c>
      <c r="S61" s="57">
        <v>20</v>
      </c>
      <c r="T61" s="57">
        <v>77</v>
      </c>
      <c r="U61" s="57">
        <v>54</v>
      </c>
      <c r="V61" s="57">
        <v>88</v>
      </c>
      <c r="W61" s="57">
        <v>240</v>
      </c>
      <c r="X61" s="57">
        <v>12</v>
      </c>
      <c r="Y61" s="57">
        <v>0</v>
      </c>
      <c r="Z61" s="57">
        <v>4</v>
      </c>
      <c r="AA61" s="16"/>
    </row>
    <row r="62" spans="1:27" x14ac:dyDescent="0.2">
      <c r="A62" s="55" t="s">
        <v>107</v>
      </c>
      <c r="B62" s="56">
        <f>(P62-S62)/(N62-S62-V62+Z62)</f>
        <v>0.26530612244897961</v>
      </c>
      <c r="C62" s="56">
        <f>W62/M62</f>
        <v>0.40932642487046633</v>
      </c>
      <c r="D62" s="56">
        <f>(Q62+R62+S62)/P62</f>
        <v>0.3983739837398374</v>
      </c>
      <c r="E62" s="56">
        <f>(W62+T62)/M62</f>
        <v>0.59412780656303976</v>
      </c>
      <c r="F62" s="56">
        <f>(W62/N62)+((P62+U62+X62)/(N62+U62+X62+Z62))</f>
        <v>0.80964013840830451</v>
      </c>
      <c r="G62" s="56">
        <f>S62/W62</f>
        <v>0.13502109704641349</v>
      </c>
      <c r="H62" s="56">
        <f>(Y62+Z62)/W62</f>
        <v>2.9535864978902954E-2</v>
      </c>
      <c r="I62" s="56">
        <f>V62/M62</f>
        <v>0.22797927461139897</v>
      </c>
      <c r="J62" s="56">
        <f>(U62+X62)/M62</f>
        <v>0.12262521588946459</v>
      </c>
      <c r="K62" s="74">
        <f>(B62*0.7635+C62*0.7562+D62*0.75+E62*0.7248+F62*0.7021+G62*0.6285+1-H62*0.5884+1-I62*0.5276+J62*0.3663)/6.931</f>
        <v>0.54855924657199584</v>
      </c>
      <c r="L62" s="75">
        <f>K62/0.5164*100</f>
        <v>106.22758454143994</v>
      </c>
      <c r="M62" s="57">
        <v>579</v>
      </c>
      <c r="N62" s="57">
        <v>500</v>
      </c>
      <c r="O62" s="57">
        <v>74</v>
      </c>
      <c r="P62" s="57">
        <v>123</v>
      </c>
      <c r="Q62" s="57">
        <v>16</v>
      </c>
      <c r="R62" s="57">
        <v>1</v>
      </c>
      <c r="S62" s="57">
        <v>32</v>
      </c>
      <c r="T62" s="57">
        <v>107</v>
      </c>
      <c r="U62" s="57">
        <v>63</v>
      </c>
      <c r="V62" s="57">
        <v>132</v>
      </c>
      <c r="W62" s="57">
        <v>237</v>
      </c>
      <c r="X62" s="57">
        <v>8</v>
      </c>
      <c r="Y62" s="57">
        <v>0</v>
      </c>
      <c r="Z62" s="57">
        <v>7</v>
      </c>
      <c r="AA62" s="16"/>
    </row>
    <row r="63" spans="1:27" x14ac:dyDescent="0.2">
      <c r="A63" s="55" t="s">
        <v>93</v>
      </c>
      <c r="B63" s="56">
        <f>(P63-S63)/(N63-S63-V63+Z63)</f>
        <v>0.29663608562691129</v>
      </c>
      <c r="C63" s="56">
        <f>W63/M63</f>
        <v>0.3888888888888889</v>
      </c>
      <c r="D63" s="56">
        <f>(Q63+R63+S63)/P63</f>
        <v>0.48360655737704916</v>
      </c>
      <c r="E63" s="56">
        <f>(W63+T63)/M63</f>
        <v>0.51851851851851849</v>
      </c>
      <c r="F63" s="56">
        <f>(W63/N63)+((P63+U63+X63)/(N63+U63+X63+Z63))</f>
        <v>0.80759409274260763</v>
      </c>
      <c r="G63" s="56">
        <f>S63/W63</f>
        <v>0.10822510822510822</v>
      </c>
      <c r="H63" s="56">
        <f>(Y63+Z63)/W63</f>
        <v>1.2987012987012988E-2</v>
      </c>
      <c r="I63" s="56">
        <f>V63/M63</f>
        <v>0.26262626262626265</v>
      </c>
      <c r="J63" s="56">
        <f>(U63+X63)/M63</f>
        <v>0.14478114478114479</v>
      </c>
      <c r="K63" s="74">
        <f>(B63*0.7635+C63*0.7562+D63*0.75+E63*0.7248+F63*0.7021+G63*0.6285+1-H63*0.5884+1-I63*0.5276+J63*0.3663)/6.931</f>
        <v>0.54839821399122179</v>
      </c>
      <c r="L63" s="75">
        <f>K63/0.5164*100</f>
        <v>106.1964008503528</v>
      </c>
      <c r="M63" s="57">
        <v>594</v>
      </c>
      <c r="N63" s="57">
        <v>505</v>
      </c>
      <c r="O63" s="57">
        <v>67</v>
      </c>
      <c r="P63" s="57">
        <v>122</v>
      </c>
      <c r="Q63" s="57">
        <v>34</v>
      </c>
      <c r="R63" s="57">
        <v>0</v>
      </c>
      <c r="S63" s="57">
        <v>25</v>
      </c>
      <c r="T63" s="57">
        <v>77</v>
      </c>
      <c r="U63" s="57">
        <v>83</v>
      </c>
      <c r="V63" s="57">
        <v>156</v>
      </c>
      <c r="W63" s="57">
        <v>231</v>
      </c>
      <c r="X63" s="57">
        <v>3</v>
      </c>
      <c r="Y63" s="57">
        <v>0</v>
      </c>
      <c r="Z63" s="57">
        <v>3</v>
      </c>
      <c r="AA63" s="16"/>
    </row>
    <row r="64" spans="1:27" x14ac:dyDescent="0.2">
      <c r="A64" s="55" t="s">
        <v>41</v>
      </c>
      <c r="B64" s="56">
        <f>(P64-S64)/(N64-S64-V64+Z64)</f>
        <v>0.28723404255319152</v>
      </c>
      <c r="C64" s="56">
        <f>W64/M64</f>
        <v>0.4</v>
      </c>
      <c r="D64" s="56">
        <f>(Q64+R64+S64)/P64</f>
        <v>0.34375</v>
      </c>
      <c r="E64" s="56">
        <f>(W64+T64)/M64</f>
        <v>0.5518796992481203</v>
      </c>
      <c r="F64" s="56">
        <f>(W64/N64)+((P64+U64+X64)/(N64+U64+X64+Z64))</f>
        <v>0.8459045139350142</v>
      </c>
      <c r="G64" s="56">
        <f>S64/W64</f>
        <v>9.3984962406015032E-2</v>
      </c>
      <c r="H64" s="56">
        <f>(Y64+Z64)/W64</f>
        <v>3.3834586466165412E-2</v>
      </c>
      <c r="I64" s="56">
        <f>V64/M64</f>
        <v>0.12030075187969924</v>
      </c>
      <c r="J64" s="56">
        <f>(U64+X64)/M64</f>
        <v>0.13533834586466165</v>
      </c>
      <c r="K64" s="74">
        <f>(B64*0.7635+C64*0.7562+D64*0.75+E64*0.7248+F64*0.7021+G64*0.6285+1-H64*0.5884+1-I64*0.5276+J64*0.3663)/6.931</f>
        <v>0.54808435930344213</v>
      </c>
      <c r="L64" s="75">
        <f>K64/0.5164*100</f>
        <v>106.13562341275022</v>
      </c>
      <c r="M64" s="57">
        <v>665</v>
      </c>
      <c r="N64" s="57">
        <v>566</v>
      </c>
      <c r="O64" s="57">
        <v>74</v>
      </c>
      <c r="P64" s="57">
        <v>160</v>
      </c>
      <c r="Q64" s="57">
        <v>29</v>
      </c>
      <c r="R64" s="57">
        <v>1</v>
      </c>
      <c r="S64" s="57">
        <v>25</v>
      </c>
      <c r="T64" s="57">
        <v>101</v>
      </c>
      <c r="U64" s="57">
        <v>70</v>
      </c>
      <c r="V64" s="57">
        <v>80</v>
      </c>
      <c r="W64" s="57">
        <v>266</v>
      </c>
      <c r="X64" s="57">
        <v>20</v>
      </c>
      <c r="Y64" s="57">
        <v>0</v>
      </c>
      <c r="Z64" s="57">
        <v>9</v>
      </c>
      <c r="AA64" s="16"/>
    </row>
    <row r="65" spans="1:27" x14ac:dyDescent="0.2">
      <c r="A65" s="55" t="s">
        <v>135</v>
      </c>
      <c r="B65" s="56">
        <f>(P65-S65)/(N65-S65-V65+Z65)</f>
        <v>0.3325301204819277</v>
      </c>
      <c r="C65" s="56">
        <f>W65/M65</f>
        <v>0.44840525328330205</v>
      </c>
      <c r="D65" s="56">
        <f>(Q65+R65+S65)/P65</f>
        <v>0.36423841059602646</v>
      </c>
      <c r="E65" s="56">
        <f>(W65+T65)/M65</f>
        <v>0.55159474671669795</v>
      </c>
      <c r="F65" s="56">
        <f>(W65/N65)+((P65+U65+X65)/(N65+U65+X65+Z65))</f>
        <v>0.80441272819321596</v>
      </c>
      <c r="G65" s="56">
        <f>S65/W65</f>
        <v>5.4393305439330547E-2</v>
      </c>
      <c r="H65" s="56">
        <f>(Y65+Z65)/W65</f>
        <v>1.6736401673640166E-2</v>
      </c>
      <c r="I65" s="56">
        <f>V65/M65</f>
        <v>0.15009380863039401</v>
      </c>
      <c r="J65" s="56">
        <f>(U65+X65)/M65</f>
        <v>4.6904315196998121E-2</v>
      </c>
      <c r="K65" s="74">
        <f>(B65*0.7635+C65*0.7562+D65*0.75+E65*0.7248+F65*0.7021+G65*0.6285+1-H65*0.5884+1-I65*0.5276+J65*0.3663)/6.931</f>
        <v>0.5472592277160061</v>
      </c>
      <c r="L65" s="75">
        <f>K65/0.5164*100</f>
        <v>105.97583805499731</v>
      </c>
      <c r="M65" s="57">
        <v>533</v>
      </c>
      <c r="N65" s="57">
        <v>504</v>
      </c>
      <c r="O65" s="57">
        <v>65</v>
      </c>
      <c r="P65" s="57">
        <v>151</v>
      </c>
      <c r="Q65" s="57">
        <v>35</v>
      </c>
      <c r="R65" s="57">
        <v>7</v>
      </c>
      <c r="S65" s="57">
        <v>13</v>
      </c>
      <c r="T65" s="57">
        <v>55</v>
      </c>
      <c r="U65" s="57">
        <v>21</v>
      </c>
      <c r="V65" s="57">
        <v>80</v>
      </c>
      <c r="W65" s="57">
        <v>239</v>
      </c>
      <c r="X65" s="57">
        <v>4</v>
      </c>
      <c r="Y65" s="57">
        <v>0</v>
      </c>
      <c r="Z65" s="57">
        <v>4</v>
      </c>
      <c r="AA65" s="16"/>
    </row>
    <row r="66" spans="1:27" x14ac:dyDescent="0.2">
      <c r="A66" s="55" t="s">
        <v>142</v>
      </c>
      <c r="B66" s="56">
        <f>(P66-S66)/(N66-S66-V66+Z66)</f>
        <v>0.31292517006802723</v>
      </c>
      <c r="C66" s="56">
        <f>W66/M66</f>
        <v>0.42638623326959846</v>
      </c>
      <c r="D66" s="56">
        <f>(Q66+R66+S66)/P66</f>
        <v>0.50877192982456143</v>
      </c>
      <c r="E66" s="56">
        <f>(W66+T66)/M66</f>
        <v>0.53537284894837478</v>
      </c>
      <c r="F66" s="56">
        <f>(W66/N66)+((P66+U66+X66)/(N66+U66+X66+Z66))</f>
        <v>0.77059064543599465</v>
      </c>
      <c r="G66" s="56">
        <f>S66/W66</f>
        <v>9.8654708520179366E-2</v>
      </c>
      <c r="H66" s="56">
        <f>(Y66+Z66)/W66</f>
        <v>1.3452914798206279E-2</v>
      </c>
      <c r="I66" s="56">
        <f>V66/M66</f>
        <v>0.31166347992351817</v>
      </c>
      <c r="J66" s="56">
        <f>(U66+X66)/M66</f>
        <v>8.4130019120458893E-2</v>
      </c>
      <c r="K66" s="74">
        <f>(B66*0.7635+C66*0.7562+D66*0.75+E66*0.7248+F66*0.7021+G66*0.6285+1-H66*0.5884+1-I66*0.5276+J66*0.3663)/6.931</f>
        <v>0.54717536872400352</v>
      </c>
      <c r="L66" s="75">
        <f>K66/0.5164*100</f>
        <v>105.95959890085274</v>
      </c>
      <c r="M66" s="57">
        <v>523</v>
      </c>
      <c r="N66" s="57">
        <v>476</v>
      </c>
      <c r="O66" s="57">
        <v>67</v>
      </c>
      <c r="P66" s="57">
        <v>114</v>
      </c>
      <c r="Q66" s="57">
        <v>29</v>
      </c>
      <c r="R66" s="57">
        <v>7</v>
      </c>
      <c r="S66" s="57">
        <v>22</v>
      </c>
      <c r="T66" s="57">
        <v>57</v>
      </c>
      <c r="U66" s="57">
        <v>41</v>
      </c>
      <c r="V66" s="57">
        <v>163</v>
      </c>
      <c r="W66" s="57">
        <v>223</v>
      </c>
      <c r="X66" s="57">
        <v>3</v>
      </c>
      <c r="Y66" s="57">
        <v>0</v>
      </c>
      <c r="Z66" s="57">
        <v>3</v>
      </c>
      <c r="AA66" s="16"/>
    </row>
    <row r="67" spans="1:27" x14ac:dyDescent="0.2">
      <c r="A67" s="55" t="s">
        <v>154</v>
      </c>
      <c r="B67" s="56">
        <f>(P67-S67)/(N67-S67-V67+Z67)</f>
        <v>0.33234421364985162</v>
      </c>
      <c r="C67" s="56">
        <f>W67/M67</f>
        <v>0.42857142857142855</v>
      </c>
      <c r="D67" s="56">
        <f>(Q67+R67+S67)/P67</f>
        <v>0.40625</v>
      </c>
      <c r="E67" s="56">
        <f>(W67+T67)/M67</f>
        <v>0.55555555555555558</v>
      </c>
      <c r="F67" s="56">
        <f>(W67/N67)+((P67+U67+X67)/(N67+U67+X67+Z67))</f>
        <v>0.79588775755082453</v>
      </c>
      <c r="G67" s="56">
        <f>S67/W67</f>
        <v>7.407407407407407E-2</v>
      </c>
      <c r="H67" s="56">
        <f>(Y67+Z67)/W67</f>
        <v>1.3888888888888888E-2</v>
      </c>
      <c r="I67" s="56">
        <f>V67/M67</f>
        <v>0.22420634920634921</v>
      </c>
      <c r="J67" s="56">
        <f>(U67+X67)/M67</f>
        <v>7.5396825396825393E-2</v>
      </c>
      <c r="K67" s="74">
        <f>(B67*0.7635+C67*0.7562+D67*0.75+E67*0.7248+F67*0.7021+G67*0.6285+1-H67*0.5884+1-I67*0.5276+J67*0.3663)/6.931</f>
        <v>0.54706209829539709</v>
      </c>
      <c r="L67" s="75">
        <f>K67/0.5164*100</f>
        <v>105.93766427099092</v>
      </c>
      <c r="M67" s="57">
        <v>504</v>
      </c>
      <c r="N67" s="57">
        <v>463</v>
      </c>
      <c r="O67" s="57">
        <v>71</v>
      </c>
      <c r="P67" s="57">
        <v>128</v>
      </c>
      <c r="Q67" s="57">
        <v>32</v>
      </c>
      <c r="R67" s="57">
        <v>4</v>
      </c>
      <c r="S67" s="57">
        <v>16</v>
      </c>
      <c r="T67" s="57">
        <v>64</v>
      </c>
      <c r="U67" s="57">
        <v>37</v>
      </c>
      <c r="V67" s="57">
        <v>113</v>
      </c>
      <c r="W67" s="57">
        <v>216</v>
      </c>
      <c r="X67" s="57">
        <v>1</v>
      </c>
      <c r="Y67" s="57">
        <v>0</v>
      </c>
      <c r="Z67" s="57">
        <v>3</v>
      </c>
      <c r="AA67" s="16"/>
    </row>
    <row r="68" spans="1:27" x14ac:dyDescent="0.2">
      <c r="A68" s="55" t="s">
        <v>171</v>
      </c>
      <c r="B68" s="56">
        <f>(P68-S68)/(N68-S68-V68+Z68)</f>
        <v>0.32068965517241377</v>
      </c>
      <c r="C68" s="56">
        <f>W68/M68</f>
        <v>0.42768595041322316</v>
      </c>
      <c r="D68" s="56">
        <f>(Q68+R68+S68)/P68</f>
        <v>0.3504273504273504</v>
      </c>
      <c r="E68" s="56">
        <f>(W68+T68)/M68</f>
        <v>0.58677685950413228</v>
      </c>
      <c r="F68" s="56">
        <f>(W68/N68)+((P68+U68+X68)/(N68+U68+X68+Z68))</f>
        <v>0.81982293573133891</v>
      </c>
      <c r="G68" s="56">
        <f>S68/W68</f>
        <v>0.11594202898550725</v>
      </c>
      <c r="H68" s="56">
        <f>(Y68+Z68)/W68</f>
        <v>2.8985507246376812E-2</v>
      </c>
      <c r="I68" s="56">
        <f>V68/M68</f>
        <v>0.25206611570247933</v>
      </c>
      <c r="J68" s="56">
        <f>(U68+X68)/M68</f>
        <v>9.7107438016528921E-2</v>
      </c>
      <c r="K68" s="74">
        <f>(B68*0.7635+C68*0.7562+D68*0.75+E68*0.7248+F68*0.7021+G68*0.6285+1-H68*0.5884+1-I68*0.5276+J68*0.3663)/6.931</f>
        <v>0.54687225448667554</v>
      </c>
      <c r="L68" s="75">
        <f>K68/0.5164*100</f>
        <v>105.90090133359324</v>
      </c>
      <c r="M68" s="57">
        <v>484</v>
      </c>
      <c r="N68" s="57">
        <v>431</v>
      </c>
      <c r="O68" s="57">
        <v>54</v>
      </c>
      <c r="P68" s="57">
        <v>117</v>
      </c>
      <c r="Q68" s="57">
        <v>16</v>
      </c>
      <c r="R68" s="57">
        <v>1</v>
      </c>
      <c r="S68" s="57">
        <v>24</v>
      </c>
      <c r="T68" s="57">
        <v>77</v>
      </c>
      <c r="U68" s="57">
        <v>42</v>
      </c>
      <c r="V68" s="57">
        <v>122</v>
      </c>
      <c r="W68" s="57">
        <v>207</v>
      </c>
      <c r="X68" s="57">
        <v>5</v>
      </c>
      <c r="Y68" s="57">
        <v>1</v>
      </c>
      <c r="Z68" s="57">
        <v>5</v>
      </c>
      <c r="AA68" s="16"/>
    </row>
    <row r="69" spans="1:27" x14ac:dyDescent="0.2">
      <c r="A69" s="55" t="s">
        <v>59</v>
      </c>
      <c r="B69" s="56">
        <f>(P69-S69)/(N69-S69-V69+Z69)</f>
        <v>0.3125</v>
      </c>
      <c r="C69" s="56">
        <f>W69/M69</f>
        <v>0.41455696202531644</v>
      </c>
      <c r="D69" s="56">
        <f>(Q69+R69+S69)/P69</f>
        <v>0.41379310344827586</v>
      </c>
      <c r="E69" s="56">
        <f>(W69+T69)/M69</f>
        <v>0.53481012658227844</v>
      </c>
      <c r="F69" s="56">
        <f>(W69/N69)+((P69+U69+X69)/(N69+U69+X69+Z69))</f>
        <v>0.81373145012840031</v>
      </c>
      <c r="G69" s="56">
        <f>S69/W69</f>
        <v>9.5419847328244281E-2</v>
      </c>
      <c r="H69" s="56">
        <f>(Y69+Z69)/W69</f>
        <v>1.1450381679389313E-2</v>
      </c>
      <c r="I69" s="56">
        <f>V69/M69</f>
        <v>0.23892405063291139</v>
      </c>
      <c r="J69" s="56">
        <f>(U69+X69)/M69</f>
        <v>0.11392405063291139</v>
      </c>
      <c r="K69" s="74">
        <f>(B69*0.7635+C69*0.7562+D69*0.75+E69*0.7248+F69*0.7021+G69*0.6285+1-H69*0.5884+1-I69*0.5276+J69*0.3663)/6.931</f>
        <v>0.54685987638873135</v>
      </c>
      <c r="L69" s="75">
        <f>K69/0.5164*100</f>
        <v>105.89850433554055</v>
      </c>
      <c r="M69" s="57">
        <v>632</v>
      </c>
      <c r="N69" s="57">
        <v>557</v>
      </c>
      <c r="O69" s="57">
        <v>84</v>
      </c>
      <c r="P69" s="57">
        <v>145</v>
      </c>
      <c r="Q69" s="57">
        <v>28</v>
      </c>
      <c r="R69" s="57">
        <v>7</v>
      </c>
      <c r="S69" s="57">
        <v>25</v>
      </c>
      <c r="T69" s="57">
        <v>76</v>
      </c>
      <c r="U69" s="57">
        <v>69</v>
      </c>
      <c r="V69" s="57">
        <v>151</v>
      </c>
      <c r="W69" s="57">
        <v>262</v>
      </c>
      <c r="X69" s="57">
        <v>3</v>
      </c>
      <c r="Y69" s="57">
        <v>0</v>
      </c>
      <c r="Z69" s="57">
        <v>3</v>
      </c>
      <c r="AA69" s="16"/>
    </row>
    <row r="70" spans="1:27" x14ac:dyDescent="0.2">
      <c r="A70" s="55" t="s">
        <v>58</v>
      </c>
      <c r="B70" s="56">
        <f>(P70-S70)/(N70-S70-V70+Z70)</f>
        <v>0.25892857142857145</v>
      </c>
      <c r="C70" s="56">
        <f>W70/M70</f>
        <v>0.4141732283464567</v>
      </c>
      <c r="D70" s="56">
        <f>(Q70+R70+S70)/P70</f>
        <v>0.43055555555555558</v>
      </c>
      <c r="E70" s="56">
        <f>(W70+T70)/M70</f>
        <v>0.56377952755905514</v>
      </c>
      <c r="F70" s="56">
        <f>(W70/N70)+((P70+U70+X70)/(N70+U70+X70+Z70))</f>
        <v>0.77394841351637322</v>
      </c>
      <c r="G70" s="56">
        <f>S70/W70</f>
        <v>0.10646387832699619</v>
      </c>
      <c r="H70" s="56">
        <f>(Y70+Z70)/W70</f>
        <v>2.2813688212927757E-2</v>
      </c>
      <c r="I70" s="56">
        <f>V70/M70</f>
        <v>0.16220472440944883</v>
      </c>
      <c r="J70" s="56">
        <f>(U70+X70)/M70</f>
        <v>8.8188976377952755E-2</v>
      </c>
      <c r="K70" s="74">
        <f>(B70*0.7635+C70*0.7562+D70*0.75+E70*0.7248+F70*0.7021+G70*0.6285+1-H70*0.5884+1-I70*0.5276+J70*0.3663)/6.931</f>
        <v>0.5462467741690189</v>
      </c>
      <c r="L70" s="75">
        <f>K70/0.5164*100</f>
        <v>105.77977811173875</v>
      </c>
      <c r="M70" s="57">
        <v>635</v>
      </c>
      <c r="N70" s="57">
        <v>573</v>
      </c>
      <c r="O70" s="57">
        <v>66</v>
      </c>
      <c r="P70" s="57">
        <v>144</v>
      </c>
      <c r="Q70" s="57">
        <v>33</v>
      </c>
      <c r="R70" s="57">
        <v>1</v>
      </c>
      <c r="S70" s="57">
        <v>28</v>
      </c>
      <c r="T70" s="57">
        <v>95</v>
      </c>
      <c r="U70" s="57">
        <v>49</v>
      </c>
      <c r="V70" s="57">
        <v>103</v>
      </c>
      <c r="W70" s="57">
        <v>263</v>
      </c>
      <c r="X70" s="57">
        <v>7</v>
      </c>
      <c r="Y70" s="57">
        <v>0</v>
      </c>
      <c r="Z70" s="57">
        <v>6</v>
      </c>
      <c r="AA70" s="16"/>
    </row>
    <row r="71" spans="1:27" x14ac:dyDescent="0.2">
      <c r="A71" s="55" t="s">
        <v>43</v>
      </c>
      <c r="B71" s="56">
        <f>(P71-S71)/(N71-S71-V71+Z71)</f>
        <v>0.32758620689655171</v>
      </c>
      <c r="C71" s="56">
        <f>W71/M71</f>
        <v>0.40695915279878969</v>
      </c>
      <c r="D71" s="56">
        <f>(Q71+R71+S71)/P71</f>
        <v>0.375</v>
      </c>
      <c r="E71" s="56">
        <f>(W71+T71)/M71</f>
        <v>0.53857791225416041</v>
      </c>
      <c r="F71" s="56">
        <f>(W71/N71)+((P71+U71+X71)/(N71+U71+X71+Z71))</f>
        <v>0.83029974237408966</v>
      </c>
      <c r="G71" s="56">
        <f>S71/W71</f>
        <v>5.9479553903345722E-2</v>
      </c>
      <c r="H71" s="56">
        <f>(Y71+Z71)/W71</f>
        <v>3.3457249070631967E-2</v>
      </c>
      <c r="I71" s="56">
        <f>V71/M71</f>
        <v>0.16036308623298035</v>
      </c>
      <c r="J71" s="56">
        <f>(U71+X71)/M71</f>
        <v>0.11043872919818457</v>
      </c>
      <c r="K71" s="74">
        <f>(B71*0.7635+C71*0.7562+D71*0.75+E71*0.7248+F71*0.7021+G71*0.6285+1-H71*0.5884+1-I71*0.5276+J71*0.3663)/6.931</f>
        <v>0.5462360549298072</v>
      </c>
      <c r="L71" s="75">
        <f>K71/0.5164*100</f>
        <v>105.77770234891697</v>
      </c>
      <c r="M71" s="57">
        <v>661</v>
      </c>
      <c r="N71" s="57">
        <v>579</v>
      </c>
      <c r="O71" s="57">
        <v>103</v>
      </c>
      <c r="P71" s="57">
        <v>168</v>
      </c>
      <c r="Q71" s="57">
        <v>41</v>
      </c>
      <c r="R71" s="57">
        <v>6</v>
      </c>
      <c r="S71" s="57">
        <v>16</v>
      </c>
      <c r="T71" s="57">
        <v>87</v>
      </c>
      <c r="U71" s="57">
        <v>71</v>
      </c>
      <c r="V71" s="57">
        <v>106</v>
      </c>
      <c r="W71" s="57">
        <v>269</v>
      </c>
      <c r="X71" s="57">
        <v>2</v>
      </c>
      <c r="Y71" s="57">
        <v>2</v>
      </c>
      <c r="Z71" s="57">
        <v>7</v>
      </c>
      <c r="AA71" s="16"/>
    </row>
    <row r="72" spans="1:27" x14ac:dyDescent="0.2">
      <c r="A72" s="55" t="s">
        <v>191</v>
      </c>
      <c r="B72" s="56">
        <f>(P72-S72)/(N72-S72-V72+Z72)</f>
        <v>0.34191176470588236</v>
      </c>
      <c r="C72" s="56">
        <f>W72/M72</f>
        <v>0.39168490153172869</v>
      </c>
      <c r="D72" s="56">
        <f>(Q72+R72+S72)/P72</f>
        <v>0.41509433962264153</v>
      </c>
      <c r="E72" s="56">
        <f>(W72+T72)/M72</f>
        <v>0.50547045951859959</v>
      </c>
      <c r="F72" s="56">
        <f>(W72/N72)+((P72+U72+X72)/(N72+U72+X72+Z72))</f>
        <v>0.83433367271745429</v>
      </c>
      <c r="G72" s="56">
        <f>S72/W72</f>
        <v>7.2625698324022353E-2</v>
      </c>
      <c r="H72" s="56">
        <f>(Y72+Z72)/W72</f>
        <v>1.6759776536312849E-2</v>
      </c>
      <c r="I72" s="56">
        <f>V72/M72</f>
        <v>0.23413566739606126</v>
      </c>
      <c r="J72" s="56">
        <f>(U72+X72)/M72</f>
        <v>0.14223194748358861</v>
      </c>
      <c r="K72" s="74">
        <f>(B72*0.7635+C72*0.7562+D72*0.75+E72*0.7248+F72*0.7021+G72*0.6285+1-H72*0.5884+1-I72*0.5276+J72*0.3663)/6.931</f>
        <v>0.54610684654594999</v>
      </c>
      <c r="L72" s="75">
        <f>K72/0.5164*100</f>
        <v>105.75268136056353</v>
      </c>
      <c r="M72" s="57">
        <v>457</v>
      </c>
      <c r="N72" s="57">
        <v>389</v>
      </c>
      <c r="O72" s="57">
        <v>59</v>
      </c>
      <c r="P72" s="57">
        <v>106</v>
      </c>
      <c r="Q72" s="57">
        <v>28</v>
      </c>
      <c r="R72" s="57">
        <v>3</v>
      </c>
      <c r="S72" s="57">
        <v>13</v>
      </c>
      <c r="T72" s="57">
        <v>52</v>
      </c>
      <c r="U72" s="57">
        <v>48</v>
      </c>
      <c r="V72" s="57">
        <v>107</v>
      </c>
      <c r="W72" s="57">
        <v>179</v>
      </c>
      <c r="X72" s="57">
        <v>17</v>
      </c>
      <c r="Y72" s="57">
        <v>0</v>
      </c>
      <c r="Z72" s="57">
        <v>3</v>
      </c>
      <c r="AA72" s="16"/>
    </row>
    <row r="73" spans="1:27" x14ac:dyDescent="0.2">
      <c r="A73" s="55" t="s">
        <v>62</v>
      </c>
      <c r="B73" s="56">
        <f>(P73-S73)/(N73-S73-V73+Z73)</f>
        <v>0.31863727454909818</v>
      </c>
      <c r="C73" s="56">
        <f>W73/M73</f>
        <v>0.42313787638668782</v>
      </c>
      <c r="D73" s="56">
        <f>(Q73+R73+S73)/P73</f>
        <v>0.3125</v>
      </c>
      <c r="E73" s="56">
        <f>(W73+T73)/M73</f>
        <v>0.54358161648177494</v>
      </c>
      <c r="F73" s="56">
        <f>(W73/N73)+((P73+U73+X73)/(N73+U73+X73+Z73))</f>
        <v>0.83249100493682537</v>
      </c>
      <c r="G73" s="56">
        <f>S73/W73</f>
        <v>6.3670411985018729E-2</v>
      </c>
      <c r="H73" s="56">
        <f>(Y73+Z73)/W73</f>
        <v>2.6217228464419477E-2</v>
      </c>
      <c r="I73" s="56">
        <f>V73/M73</f>
        <v>9.5087163232963554E-2</v>
      </c>
      <c r="J73" s="56">
        <f>(U73+X73)/M73</f>
        <v>8.3993660855784469E-2</v>
      </c>
      <c r="K73" s="74">
        <f>(B73*0.7635+C73*0.7562+D73*0.75+E73*0.7248+F73*0.7021+G73*0.6285+1-H73*0.5884+1-I73*0.5276+J73*0.3663)/6.931</f>
        <v>0.54556353178298478</v>
      </c>
      <c r="L73" s="75">
        <f>K73/0.5164*100</f>
        <v>105.6474693615385</v>
      </c>
      <c r="M73" s="57">
        <v>631</v>
      </c>
      <c r="N73" s="57">
        <v>570</v>
      </c>
      <c r="O73" s="57">
        <v>89</v>
      </c>
      <c r="P73" s="57">
        <v>176</v>
      </c>
      <c r="Q73" s="57">
        <v>36</v>
      </c>
      <c r="R73" s="57">
        <v>2</v>
      </c>
      <c r="S73" s="57">
        <v>17</v>
      </c>
      <c r="T73" s="57">
        <v>76</v>
      </c>
      <c r="U73" s="57">
        <v>48</v>
      </c>
      <c r="V73" s="57">
        <v>60</v>
      </c>
      <c r="W73" s="57">
        <v>267</v>
      </c>
      <c r="X73" s="57">
        <v>5</v>
      </c>
      <c r="Y73" s="57">
        <v>1</v>
      </c>
      <c r="Z73" s="57">
        <v>6</v>
      </c>
      <c r="AA73" s="16"/>
    </row>
    <row r="74" spans="1:27" x14ac:dyDescent="0.2">
      <c r="A74" s="55" t="s">
        <v>94</v>
      </c>
      <c r="B74" s="56">
        <f>(P74-S74)/(N74-S74-V74+Z74)</f>
        <v>0.29556650246305421</v>
      </c>
      <c r="C74" s="56">
        <f>W74/M74</f>
        <v>0.42229729729729731</v>
      </c>
      <c r="D74" s="56">
        <f>(Q74+R74+S74)/P74</f>
        <v>0.41958041958041958</v>
      </c>
      <c r="E74" s="56">
        <f>(W74+T74)/M74</f>
        <v>0.54898648648648651</v>
      </c>
      <c r="F74" s="56">
        <f>(W74/N74)+((P74+U74+X74)/(N74+U74+X74+Z74))</f>
        <v>0.77375383625383631</v>
      </c>
      <c r="G74" s="56">
        <f>S74/W74</f>
        <v>9.1999999999999998E-2</v>
      </c>
      <c r="H74" s="56">
        <f>(Y74+Z74)/W74</f>
        <v>8.0000000000000002E-3</v>
      </c>
      <c r="I74" s="56">
        <f>V74/M74</f>
        <v>0.20101351351351351</v>
      </c>
      <c r="J74" s="56">
        <f>(U74+X74)/M74</f>
        <v>7.4324324324324328E-2</v>
      </c>
      <c r="K74" s="74">
        <f>(B74*0.7635+C74*0.7562+D74*0.75+E74*0.7248+F74*0.7021+G74*0.6285+1-H74*0.5884+1-I74*0.5276+J74*0.3663)/6.931</f>
        <v>0.54467387096256914</v>
      </c>
      <c r="L74" s="75">
        <f>K74/0.5164*100</f>
        <v>105.47518802528451</v>
      </c>
      <c r="M74" s="57">
        <v>592</v>
      </c>
      <c r="N74" s="57">
        <v>546</v>
      </c>
      <c r="O74" s="57">
        <v>68</v>
      </c>
      <c r="P74" s="57">
        <v>143</v>
      </c>
      <c r="Q74" s="57">
        <v>36</v>
      </c>
      <c r="R74" s="57">
        <v>1</v>
      </c>
      <c r="S74" s="57">
        <v>23</v>
      </c>
      <c r="T74" s="57">
        <v>75</v>
      </c>
      <c r="U74" s="57">
        <v>41</v>
      </c>
      <c r="V74" s="57">
        <v>119</v>
      </c>
      <c r="W74" s="57">
        <v>250</v>
      </c>
      <c r="X74" s="57">
        <v>3</v>
      </c>
      <c r="Y74" s="57">
        <v>0</v>
      </c>
      <c r="Z74" s="57">
        <v>2</v>
      </c>
      <c r="AA74" s="16"/>
    </row>
    <row r="75" spans="1:27" x14ac:dyDescent="0.2">
      <c r="A75" s="55" t="s">
        <v>180</v>
      </c>
      <c r="B75" s="56">
        <f>(P75-S75)/(N75-S75-V75+Z75)</f>
        <v>0.26988636363636365</v>
      </c>
      <c r="C75" s="56">
        <f>W75/M75</f>
        <v>0.43440860215053761</v>
      </c>
      <c r="D75" s="56">
        <f>(Q75+R75+S75)/P75</f>
        <v>0.34188034188034189</v>
      </c>
      <c r="E75" s="56">
        <f>(W75+T75)/M75</f>
        <v>0.58064516129032262</v>
      </c>
      <c r="F75" s="56">
        <f>(W75/N75)+((P75+U75+X75)/(N75+U75+X75+Z75))</f>
        <v>0.78049119670217781</v>
      </c>
      <c r="G75" s="56">
        <f>S75/W75</f>
        <v>0.10891089108910891</v>
      </c>
      <c r="H75" s="56">
        <f>(Y75+Z75)/W75</f>
        <v>1.4851485148514851E-2</v>
      </c>
      <c r="I75" s="56">
        <f>V75/M75</f>
        <v>0.13333333333333333</v>
      </c>
      <c r="J75" s="56">
        <f>(U75+X75)/M75</f>
        <v>6.236559139784946E-2</v>
      </c>
      <c r="K75" s="74">
        <f>(B75*0.7635+C75*0.7562+D75*0.75+E75*0.7248+F75*0.7021+G75*0.6285+1-H75*0.5884+1-I75*0.5276+J75*0.3663)/6.931</f>
        <v>0.54422341548855369</v>
      </c>
      <c r="L75" s="75">
        <f>K75/0.5164*100</f>
        <v>105.38795807291901</v>
      </c>
      <c r="M75" s="57">
        <v>465</v>
      </c>
      <c r="N75" s="57">
        <v>433</v>
      </c>
      <c r="O75" s="57">
        <v>48</v>
      </c>
      <c r="P75" s="57">
        <v>117</v>
      </c>
      <c r="Q75" s="57">
        <v>17</v>
      </c>
      <c r="R75" s="57">
        <v>1</v>
      </c>
      <c r="S75" s="57">
        <v>22</v>
      </c>
      <c r="T75" s="57">
        <v>68</v>
      </c>
      <c r="U75" s="57">
        <v>29</v>
      </c>
      <c r="V75" s="57">
        <v>62</v>
      </c>
      <c r="W75" s="57">
        <v>202</v>
      </c>
      <c r="X75" s="57">
        <v>0</v>
      </c>
      <c r="Y75" s="57">
        <v>0</v>
      </c>
      <c r="Z75" s="57">
        <v>3</v>
      </c>
      <c r="AA75" s="16"/>
    </row>
    <row r="76" spans="1:27" x14ac:dyDescent="0.2">
      <c r="A76" s="55" t="s">
        <v>103</v>
      </c>
      <c r="B76" s="56">
        <f>(P76-S76)/(N76-S76-V76+Z76)</f>
        <v>0.26436781609195403</v>
      </c>
      <c r="C76" s="56">
        <f>W76/M76</f>
        <v>0.38554216867469882</v>
      </c>
      <c r="D76" s="56">
        <f>(Q76+R76+S76)/P76</f>
        <v>0.40336134453781514</v>
      </c>
      <c r="E76" s="56">
        <f>(W76+T76)/M76</f>
        <v>0.52151462994836484</v>
      </c>
      <c r="F76" s="56">
        <f>(W76/N76)+((P76+U76+X76)/(N76+U76+X76+Z76))</f>
        <v>0.83281519861830744</v>
      </c>
      <c r="G76" s="56">
        <f>S76/W76</f>
        <v>0.12053571428571429</v>
      </c>
      <c r="H76" s="56">
        <f>(Y76+Z76)/W76</f>
        <v>3.5714285714285712E-2</v>
      </c>
      <c r="I76" s="56">
        <f>V76/M76</f>
        <v>0.19104991394148021</v>
      </c>
      <c r="J76" s="56">
        <f>(U76+X76)/M76</f>
        <v>0.16006884681583478</v>
      </c>
      <c r="K76" s="74">
        <f>(B76*0.7635+C76*0.7562+D76*0.75+E76*0.7248+F76*0.7021+G76*0.6285+1-H76*0.5884+1-I76*0.5276+J76*0.3663)/6.931</f>
        <v>0.54410674843244344</v>
      </c>
      <c r="L76" s="75">
        <f>K76/0.5164*100</f>
        <v>105.36536569179773</v>
      </c>
      <c r="M76" s="57">
        <v>581</v>
      </c>
      <c r="N76" s="57">
        <v>480</v>
      </c>
      <c r="O76" s="57">
        <v>90</v>
      </c>
      <c r="P76" s="57">
        <v>119</v>
      </c>
      <c r="Q76" s="57">
        <v>18</v>
      </c>
      <c r="R76" s="57">
        <v>3</v>
      </c>
      <c r="S76" s="57">
        <v>27</v>
      </c>
      <c r="T76" s="57">
        <v>79</v>
      </c>
      <c r="U76" s="57">
        <v>90</v>
      </c>
      <c r="V76" s="57">
        <v>111</v>
      </c>
      <c r="W76" s="57">
        <v>224</v>
      </c>
      <c r="X76" s="57">
        <v>3</v>
      </c>
      <c r="Y76" s="57">
        <v>2</v>
      </c>
      <c r="Z76" s="57">
        <v>6</v>
      </c>
      <c r="AA76" s="16"/>
    </row>
    <row r="77" spans="1:27" x14ac:dyDescent="0.2">
      <c r="A77" s="55" t="s">
        <v>140</v>
      </c>
      <c r="B77" s="56">
        <f>(P77-S77)/(N77-S77-V77+Z77)</f>
        <v>0.31470588235294117</v>
      </c>
      <c r="C77" s="56">
        <f>W77/M77</f>
        <v>0.40458015267175573</v>
      </c>
      <c r="D77" s="56">
        <f>(Q77+R77+S77)/P77</f>
        <v>0.37301587301587302</v>
      </c>
      <c r="E77" s="56">
        <f>(W77+T77)/M77</f>
        <v>0.54961832061068705</v>
      </c>
      <c r="F77" s="56">
        <f>(W77/N77)+((P77+U77+X77)/(N77+U77+X77+Z77))</f>
        <v>0.806133192945512</v>
      </c>
      <c r="G77" s="56">
        <f>S77/W77</f>
        <v>8.9622641509433956E-2</v>
      </c>
      <c r="H77" s="56">
        <f>(Y77+Z77)/W77</f>
        <v>1.4150943396226415E-2</v>
      </c>
      <c r="I77" s="56">
        <f>V77/M77</f>
        <v>0.20610687022900764</v>
      </c>
      <c r="J77" s="56">
        <f>(U77+X77)/M77</f>
        <v>0.10877862595419847</v>
      </c>
      <c r="K77" s="74">
        <f>(B77*0.7635+C77*0.7562+D77*0.75+E77*0.7248+F77*0.7021+G77*0.6285+1-H77*0.5884+1-I77*0.5276+J77*0.3663)/6.931</f>
        <v>0.54385195094257177</v>
      </c>
      <c r="L77" s="75">
        <f>K77/0.5164*100</f>
        <v>105.31602458221762</v>
      </c>
      <c r="M77" s="57">
        <v>524</v>
      </c>
      <c r="N77" s="57">
        <v>464</v>
      </c>
      <c r="O77" s="57">
        <v>63</v>
      </c>
      <c r="P77" s="57">
        <v>126</v>
      </c>
      <c r="Q77" s="57">
        <v>27</v>
      </c>
      <c r="R77" s="57">
        <v>1</v>
      </c>
      <c r="S77" s="57">
        <v>19</v>
      </c>
      <c r="T77" s="57">
        <v>76</v>
      </c>
      <c r="U77" s="57">
        <v>51</v>
      </c>
      <c r="V77" s="57">
        <v>108</v>
      </c>
      <c r="W77" s="57">
        <v>212</v>
      </c>
      <c r="X77" s="57">
        <v>6</v>
      </c>
      <c r="Y77" s="57">
        <v>0</v>
      </c>
      <c r="Z77" s="57">
        <v>3</v>
      </c>
      <c r="AA77" s="16"/>
    </row>
    <row r="78" spans="1:27" x14ac:dyDescent="0.2">
      <c r="A78" s="55" t="s">
        <v>150</v>
      </c>
      <c r="B78" s="56">
        <f>(P78-S78)/(N78-S78-V78+Z78)</f>
        <v>0.2878787878787879</v>
      </c>
      <c r="C78" s="56">
        <f>W78/M78</f>
        <v>0.39215686274509803</v>
      </c>
      <c r="D78" s="56">
        <f>(Q78+R78+S78)/P78</f>
        <v>0.42156862745098039</v>
      </c>
      <c r="E78" s="56">
        <f>(W78+T78)/M78</f>
        <v>0.5117647058823529</v>
      </c>
      <c r="F78" s="56">
        <f>(W78/N78)+((P78+U78+X78)/(N78+U78+X78+Z78))</f>
        <v>0.82288893377155126</v>
      </c>
      <c r="G78" s="56">
        <f>S78/W78</f>
        <v>0.13</v>
      </c>
      <c r="H78" s="56">
        <f>(Y78+Z78)/W78</f>
        <v>1.4999999999999999E-2</v>
      </c>
      <c r="I78" s="56">
        <f>V78/M78</f>
        <v>0.27450980392156865</v>
      </c>
      <c r="J78" s="56">
        <f>(U78+X78)/M78</f>
        <v>0.15490196078431373</v>
      </c>
      <c r="K78" s="74">
        <f>(B78*0.7635+C78*0.7562+D78*0.75+E78*0.7248+F78*0.7021+G78*0.6285+1-H78*0.5884+1-I78*0.5276+J78*0.3663)/6.931</f>
        <v>0.54335399504434323</v>
      </c>
      <c r="L78" s="75">
        <f>K78/0.5164*100</f>
        <v>105.21959625180929</v>
      </c>
      <c r="M78" s="57">
        <v>510</v>
      </c>
      <c r="N78" s="57">
        <v>428</v>
      </c>
      <c r="O78" s="57">
        <v>64</v>
      </c>
      <c r="P78" s="57">
        <v>102</v>
      </c>
      <c r="Q78" s="57">
        <v>14</v>
      </c>
      <c r="R78" s="57">
        <v>3</v>
      </c>
      <c r="S78" s="57">
        <v>26</v>
      </c>
      <c r="T78" s="57">
        <v>61</v>
      </c>
      <c r="U78" s="57">
        <v>78</v>
      </c>
      <c r="V78" s="57">
        <v>140</v>
      </c>
      <c r="W78" s="57">
        <v>200</v>
      </c>
      <c r="X78" s="57">
        <v>1</v>
      </c>
      <c r="Y78" s="57">
        <v>1</v>
      </c>
      <c r="Z78" s="57">
        <v>2</v>
      </c>
      <c r="AA78" s="16"/>
    </row>
    <row r="79" spans="1:27" x14ac:dyDescent="0.2">
      <c r="A79" s="55" t="s">
        <v>260</v>
      </c>
      <c r="B79" s="56">
        <f>(P79-S79)/(N79-S79-V79+Z79)</f>
        <v>0.3046875</v>
      </c>
      <c r="C79" s="56">
        <f>W79/M79</f>
        <v>0.41193181818181818</v>
      </c>
      <c r="D79" s="56">
        <f>(Q79+R79+S79)/P79</f>
        <v>0.39772727272727271</v>
      </c>
      <c r="E79" s="56">
        <f>(W79+T79)/M79</f>
        <v>0.51136363636363635</v>
      </c>
      <c r="F79" s="56">
        <f>(W79/N79)+((P79+U79+X79)/(N79+U79+X79+Z79))</f>
        <v>0.79785518464763749</v>
      </c>
      <c r="G79" s="56">
        <f>S79/W79</f>
        <v>6.8965517241379309E-2</v>
      </c>
      <c r="H79" s="56">
        <f>(Y79+Z79)/W79</f>
        <v>1.3793103448275862E-2</v>
      </c>
      <c r="I79" s="56">
        <f>V79/M79</f>
        <v>0.15056818181818182</v>
      </c>
      <c r="J79" s="56">
        <f>(U79+X79)/M79</f>
        <v>9.0909090909090912E-2</v>
      </c>
      <c r="K79" s="74">
        <f>(B79*0.7635+C79*0.7562+D79*0.75+E79*0.7248+F79*0.7021+G79*0.6285+1-H79*0.5884+1-I79*0.5276+J79*0.3663)/6.931</f>
        <v>0.54282598229288481</v>
      </c>
      <c r="L79" s="75">
        <f>K79/0.5164*100</f>
        <v>105.11734746182897</v>
      </c>
      <c r="M79" s="57">
        <v>352</v>
      </c>
      <c r="N79" s="57">
        <v>318</v>
      </c>
      <c r="O79" s="57">
        <v>52</v>
      </c>
      <c r="P79" s="57">
        <v>88</v>
      </c>
      <c r="Q79" s="57">
        <v>23</v>
      </c>
      <c r="R79" s="57">
        <v>2</v>
      </c>
      <c r="S79" s="57">
        <v>10</v>
      </c>
      <c r="T79" s="57">
        <v>35</v>
      </c>
      <c r="U79" s="57">
        <v>29</v>
      </c>
      <c r="V79" s="57">
        <v>53</v>
      </c>
      <c r="W79" s="57">
        <v>145</v>
      </c>
      <c r="X79" s="57">
        <v>3</v>
      </c>
      <c r="Y79" s="57">
        <v>1</v>
      </c>
      <c r="Z79" s="57">
        <v>1</v>
      </c>
      <c r="AA79" s="16"/>
    </row>
    <row r="80" spans="1:27" x14ac:dyDescent="0.2">
      <c r="A80" s="55" t="s">
        <v>46</v>
      </c>
      <c r="B80" s="56">
        <f>(P80-S80)/(N80-S80-V80+Z80)</f>
        <v>0.29230769230769232</v>
      </c>
      <c r="C80" s="56">
        <f>W80/M80</f>
        <v>0.3984848484848485</v>
      </c>
      <c r="D80" s="56">
        <f>(Q80+R80+S80)/P80</f>
        <v>0.43356643356643354</v>
      </c>
      <c r="E80" s="56">
        <f>(W80+T80)/M80</f>
        <v>0.52575757575757576</v>
      </c>
      <c r="F80" s="56">
        <f>(W80/N80)+((P80+U80+X80)/(N80+U80+X80+Z80))</f>
        <v>0.78829676071055377</v>
      </c>
      <c r="G80" s="56">
        <f>S80/W80</f>
        <v>0.11026615969581749</v>
      </c>
      <c r="H80" s="56">
        <f>(Y80+Z80)/W80</f>
        <v>7.6045627376425855E-3</v>
      </c>
      <c r="I80" s="56">
        <f>V80/M80</f>
        <v>0.24696969696969698</v>
      </c>
      <c r="J80" s="56">
        <f>(U80+X80)/M80</f>
        <v>0.11818181818181818</v>
      </c>
      <c r="K80" s="74">
        <f>(B80*0.7635+C80*0.7562+D80*0.75+E80*0.7248+F80*0.7021+G80*0.6285+1-H80*0.5884+1-I80*0.5276+J80*0.3663)/6.931</f>
        <v>0.54278383809158015</v>
      </c>
      <c r="L80" s="75">
        <f>K80/0.5164*100</f>
        <v>105.10918630743227</v>
      </c>
      <c r="M80" s="57">
        <v>660</v>
      </c>
      <c r="N80" s="57">
        <v>580</v>
      </c>
      <c r="O80" s="57">
        <v>85</v>
      </c>
      <c r="P80" s="57">
        <v>143</v>
      </c>
      <c r="Q80" s="57">
        <v>33</v>
      </c>
      <c r="R80" s="57">
        <v>0</v>
      </c>
      <c r="S80" s="57">
        <v>29</v>
      </c>
      <c r="T80" s="57">
        <v>84</v>
      </c>
      <c r="U80" s="57">
        <v>70</v>
      </c>
      <c r="V80" s="57">
        <v>163</v>
      </c>
      <c r="W80" s="57">
        <v>263</v>
      </c>
      <c r="X80" s="57">
        <v>8</v>
      </c>
      <c r="Y80" s="57">
        <v>0</v>
      </c>
      <c r="Z80" s="57">
        <v>2</v>
      </c>
      <c r="AA80" s="16"/>
    </row>
    <row r="81" spans="1:27" x14ac:dyDescent="0.2">
      <c r="A81" s="55" t="s">
        <v>33</v>
      </c>
      <c r="B81" s="56">
        <f>(P81-S81)/(N81-S81-V81+Z81)</f>
        <v>0.30357142857142855</v>
      </c>
      <c r="C81" s="56">
        <f>W81/M81</f>
        <v>0.3926470588235294</v>
      </c>
      <c r="D81" s="56">
        <f>(Q81+R81+S81)/P81</f>
        <v>0.38364779874213839</v>
      </c>
      <c r="E81" s="56">
        <f>(W81+T81)/M81</f>
        <v>0.53823529411764703</v>
      </c>
      <c r="F81" s="56">
        <f>(W81/N81)+((P81+U81+X81)/(N81+U81+X81+Z81))</f>
        <v>0.80092775365179625</v>
      </c>
      <c r="G81" s="56">
        <f>S81/W81</f>
        <v>8.6142322097378279E-2</v>
      </c>
      <c r="H81" s="56">
        <f>(Y81+Z81)/W81</f>
        <v>1.1235955056179775E-2</v>
      </c>
      <c r="I81" s="56">
        <f>V81/M81</f>
        <v>0.18823529411764706</v>
      </c>
      <c r="J81" s="56">
        <f>(U81+X81)/M81</f>
        <v>0.11911764705882352</v>
      </c>
      <c r="K81" s="74">
        <f>(B81*0.7635+C81*0.7562+D81*0.75+E81*0.7248+F81*0.7021+G81*0.6285+1-H81*0.5884+1-I81*0.5276+J81*0.3663)/6.931</f>
        <v>0.5425949681276816</v>
      </c>
      <c r="L81" s="75">
        <f>K81/0.5164*100</f>
        <v>105.07261195346275</v>
      </c>
      <c r="M81" s="57">
        <v>680</v>
      </c>
      <c r="N81" s="57">
        <v>596</v>
      </c>
      <c r="O81" s="57">
        <v>78</v>
      </c>
      <c r="P81" s="57">
        <v>159</v>
      </c>
      <c r="Q81" s="57">
        <v>37</v>
      </c>
      <c r="R81" s="57">
        <v>1</v>
      </c>
      <c r="S81" s="57">
        <v>23</v>
      </c>
      <c r="T81" s="57">
        <v>99</v>
      </c>
      <c r="U81" s="57">
        <v>78</v>
      </c>
      <c r="V81" s="57">
        <v>128</v>
      </c>
      <c r="W81" s="57">
        <v>267</v>
      </c>
      <c r="X81" s="57">
        <v>3</v>
      </c>
      <c r="Y81" s="57">
        <v>0</v>
      </c>
      <c r="Z81" s="57">
        <v>3</v>
      </c>
      <c r="AA81" s="16"/>
    </row>
    <row r="82" spans="1:27" x14ac:dyDescent="0.2">
      <c r="A82" s="55" t="s">
        <v>264</v>
      </c>
      <c r="B82" s="56">
        <f>(P82-S82)/(N82-S82-V82+Z82)</f>
        <v>0.32692307692307693</v>
      </c>
      <c r="C82" s="56">
        <f>W82/M82</f>
        <v>0.40524781341107874</v>
      </c>
      <c r="D82" s="56">
        <f>(Q82+R82+S82)/P82</f>
        <v>0.46835443037974683</v>
      </c>
      <c r="E82" s="56">
        <f>(W82+T82)/M82</f>
        <v>0.51895043731778423</v>
      </c>
      <c r="F82" s="56">
        <f>(W82/N82)+((P82+U82+X82)/(N82+U82+X82+Z82))</f>
        <v>0.76329707707258732</v>
      </c>
      <c r="G82" s="56">
        <f>S82/W82</f>
        <v>7.9136690647482008E-2</v>
      </c>
      <c r="H82" s="56">
        <f>(Y82+Z82)/W82</f>
        <v>7.1942446043165471E-3</v>
      </c>
      <c r="I82" s="56">
        <f>V82/M82</f>
        <v>0.27405247813411077</v>
      </c>
      <c r="J82" s="56">
        <f>(U82+X82)/M82</f>
        <v>8.7463556851311949E-2</v>
      </c>
      <c r="K82" s="74">
        <f>(B82*0.7635+C82*0.7562+D82*0.75+E82*0.7248+F82*0.7021+G82*0.6285+1-H82*0.5884+1-I82*0.5276+J82*0.3663)/6.931</f>
        <v>0.5413819467977885</v>
      </c>
      <c r="L82" s="75">
        <f>K82/0.5164*100</f>
        <v>104.83771239306516</v>
      </c>
      <c r="M82" s="57">
        <v>343</v>
      </c>
      <c r="N82" s="57">
        <v>312</v>
      </c>
      <c r="O82" s="57">
        <v>39</v>
      </c>
      <c r="P82" s="57">
        <v>79</v>
      </c>
      <c r="Q82" s="57">
        <v>25</v>
      </c>
      <c r="R82" s="57">
        <v>1</v>
      </c>
      <c r="S82" s="57">
        <v>11</v>
      </c>
      <c r="T82" s="57">
        <v>39</v>
      </c>
      <c r="U82" s="57">
        <v>30</v>
      </c>
      <c r="V82" s="57">
        <v>94</v>
      </c>
      <c r="W82" s="57">
        <v>139</v>
      </c>
      <c r="X82" s="57">
        <v>0</v>
      </c>
      <c r="Y82" s="57">
        <v>0</v>
      </c>
      <c r="Z82" s="57">
        <v>1</v>
      </c>
      <c r="AA82" s="16"/>
    </row>
    <row r="83" spans="1:27" x14ac:dyDescent="0.2">
      <c r="A83" s="55" t="s">
        <v>81</v>
      </c>
      <c r="B83" s="56">
        <f>(P83-S83)/(N83-S83-V83+Z83)</f>
        <v>0.31177829099307158</v>
      </c>
      <c r="C83" s="56">
        <f>W83/M83</f>
        <v>0.42409240924092412</v>
      </c>
      <c r="D83" s="56">
        <f>(Q83+R83+S83)/P83</f>
        <v>0.36774193548387096</v>
      </c>
      <c r="E83" s="56">
        <f>(W83+T83)/M83</f>
        <v>0.54290429042904287</v>
      </c>
      <c r="F83" s="56">
        <f>(W83/N83)+((P83+U83+X83)/(N83+U83+X83+Z83))</f>
        <v>0.78702228004553587</v>
      </c>
      <c r="G83" s="56">
        <f>S83/W83</f>
        <v>7.7821011673151752E-2</v>
      </c>
      <c r="H83" s="56">
        <f>(Y83+Z83)/W83</f>
        <v>1.556420233463035E-2</v>
      </c>
      <c r="I83" s="56">
        <f>V83/M83</f>
        <v>0.17986798679867988</v>
      </c>
      <c r="J83" s="56">
        <f>(U83+X83)/M83</f>
        <v>7.0957095709570955E-2</v>
      </c>
      <c r="K83" s="74">
        <f>(B83*0.7635+C83*0.7562+D83*0.75+E83*0.7248+F83*0.7021+G83*0.6285+1-H83*0.5884+1-I83*0.5276+J83*0.3663)/6.931</f>
        <v>0.54125797037705281</v>
      </c>
      <c r="L83" s="75">
        <f>K83/0.5164*100</f>
        <v>104.81370456565702</v>
      </c>
      <c r="M83" s="57">
        <v>606</v>
      </c>
      <c r="N83" s="57">
        <v>559</v>
      </c>
      <c r="O83" s="57">
        <v>81</v>
      </c>
      <c r="P83" s="57">
        <v>155</v>
      </c>
      <c r="Q83" s="57">
        <v>32</v>
      </c>
      <c r="R83" s="57">
        <v>5</v>
      </c>
      <c r="S83" s="57">
        <v>20</v>
      </c>
      <c r="T83" s="57">
        <v>72</v>
      </c>
      <c r="U83" s="57">
        <v>35</v>
      </c>
      <c r="V83" s="57">
        <v>109</v>
      </c>
      <c r="W83" s="57">
        <v>257</v>
      </c>
      <c r="X83" s="57">
        <v>8</v>
      </c>
      <c r="Y83" s="57">
        <v>1</v>
      </c>
      <c r="Z83" s="57">
        <v>3</v>
      </c>
      <c r="AA83" s="16"/>
    </row>
    <row r="84" spans="1:27" x14ac:dyDescent="0.2">
      <c r="A84" s="55" t="s">
        <v>220</v>
      </c>
      <c r="B84" s="56">
        <f>(P84-S84)/(N84-S84-V84+Z84)</f>
        <v>0.28244274809160308</v>
      </c>
      <c r="C84" s="56">
        <f>W84/M84</f>
        <v>0.39902676399026765</v>
      </c>
      <c r="D84" s="56">
        <f>(Q84+R84+S84)/P84</f>
        <v>0.42857142857142855</v>
      </c>
      <c r="E84" s="56">
        <f>(W84+T84)/M84</f>
        <v>0.52554744525547448</v>
      </c>
      <c r="F84" s="56">
        <f>(W84/N84)+((P84+U84+X84)/(N84+U84+X84+Z84))</f>
        <v>0.77778222177782219</v>
      </c>
      <c r="G84" s="56">
        <f>S84/W84</f>
        <v>0.10365853658536585</v>
      </c>
      <c r="H84" s="56">
        <f>(Y84+Z84)/W84</f>
        <v>1.2195121951219513E-2</v>
      </c>
      <c r="I84" s="56">
        <f>V84/M84</f>
        <v>0.21411192214111921</v>
      </c>
      <c r="J84" s="56">
        <f>(U84+X84)/M84</f>
        <v>0.1070559610705596</v>
      </c>
      <c r="K84" s="74">
        <f>(B84*0.7635+C84*0.7562+D84*0.75+E84*0.7248+F84*0.7021+G84*0.6285+1-H84*0.5884+1-I84*0.5276+J84*0.3663)/6.931</f>
        <v>0.54105298855340123</v>
      </c>
      <c r="L84" s="75">
        <f>K84/0.5164*100</f>
        <v>104.77401017687865</v>
      </c>
      <c r="M84" s="57">
        <v>411</v>
      </c>
      <c r="N84" s="57">
        <v>365</v>
      </c>
      <c r="O84" s="57">
        <v>60</v>
      </c>
      <c r="P84" s="57">
        <v>91</v>
      </c>
      <c r="Q84" s="57">
        <v>22</v>
      </c>
      <c r="R84" s="57">
        <v>0</v>
      </c>
      <c r="S84" s="57">
        <v>17</v>
      </c>
      <c r="T84" s="57">
        <v>52</v>
      </c>
      <c r="U84" s="57">
        <v>34</v>
      </c>
      <c r="V84" s="57">
        <v>88</v>
      </c>
      <c r="W84" s="57">
        <v>164</v>
      </c>
      <c r="X84" s="57">
        <v>10</v>
      </c>
      <c r="Y84" s="57">
        <v>0</v>
      </c>
      <c r="Z84" s="57">
        <v>2</v>
      </c>
      <c r="AA84" s="16"/>
    </row>
    <row r="85" spans="1:27" x14ac:dyDescent="0.2">
      <c r="A85" s="55" t="s">
        <v>188</v>
      </c>
      <c r="B85" s="56">
        <f>(P85-S85)/(N85-S85-V85+Z85)</f>
        <v>0.26623376623376621</v>
      </c>
      <c r="C85" s="56">
        <f>W85/M85</f>
        <v>0.40909090909090912</v>
      </c>
      <c r="D85" s="56">
        <f>(Q85+R85+S85)/P85</f>
        <v>0.39805825242718446</v>
      </c>
      <c r="E85" s="56">
        <f>(W85+T85)/M85</f>
        <v>0.52164502164502169</v>
      </c>
      <c r="F85" s="56">
        <f>(W85/N85)+((P85+U85+X85)/(N85+U85+X85+Z85))</f>
        <v>0.80639379521605947</v>
      </c>
      <c r="G85" s="56">
        <f>S85/W85</f>
        <v>0.1111111111111111</v>
      </c>
      <c r="H85" s="56">
        <f>(Y85+Z85)/W85</f>
        <v>4.7619047619047616E-2</v>
      </c>
      <c r="I85" s="56">
        <f>V85/M85</f>
        <v>0.16883116883116883</v>
      </c>
      <c r="J85" s="56">
        <f>(U85+X85)/M85</f>
        <v>0.11038961038961038</v>
      </c>
      <c r="K85" s="74">
        <f>(B85*0.7635+C85*0.7562+D85*0.75+E85*0.7248+F85*0.7021+G85*0.6285+1-H85*0.5884+1-I85*0.5276+J85*0.3663)/6.931</f>
        <v>0.54084544595709083</v>
      </c>
      <c r="L85" s="75">
        <f>K85/0.5164*100</f>
        <v>104.73381989873951</v>
      </c>
      <c r="M85" s="57">
        <v>462</v>
      </c>
      <c r="N85" s="57">
        <v>402</v>
      </c>
      <c r="O85" s="57">
        <v>67</v>
      </c>
      <c r="P85" s="57">
        <v>103</v>
      </c>
      <c r="Q85" s="57">
        <v>17</v>
      </c>
      <c r="R85" s="57">
        <v>3</v>
      </c>
      <c r="S85" s="57">
        <v>21</v>
      </c>
      <c r="T85" s="57">
        <v>52</v>
      </c>
      <c r="U85" s="57">
        <v>50</v>
      </c>
      <c r="V85" s="57">
        <v>78</v>
      </c>
      <c r="W85" s="57">
        <v>189</v>
      </c>
      <c r="X85" s="57">
        <v>1</v>
      </c>
      <c r="Y85" s="57">
        <v>4</v>
      </c>
      <c r="Z85" s="57">
        <v>5</v>
      </c>
      <c r="AA85" s="16"/>
    </row>
    <row r="86" spans="1:27" x14ac:dyDescent="0.2">
      <c r="A86" s="55" t="s">
        <v>98</v>
      </c>
      <c r="B86" s="56">
        <f>(P86-S86)/(N86-S86-V86+Z86)</f>
        <v>0.35096153846153844</v>
      </c>
      <c r="C86" s="56">
        <f>W86/M86</f>
        <v>0.41355932203389828</v>
      </c>
      <c r="D86" s="56">
        <f>(Q86+R86+S86)/P86</f>
        <v>0.28834355828220859</v>
      </c>
      <c r="E86" s="56">
        <f>(W86+T86)/M86</f>
        <v>0.55423728813559325</v>
      </c>
      <c r="F86" s="56">
        <f>(W86/N86)+((P86+U86+X86)/(N86+U86+X86+Z86))</f>
        <v>0.82087441718260346</v>
      </c>
      <c r="G86" s="56">
        <f>S86/W86</f>
        <v>6.9672131147540978E-2</v>
      </c>
      <c r="H86" s="56">
        <f>(Y86+Z86)/W86</f>
        <v>2.0491803278688523E-2</v>
      </c>
      <c r="I86" s="56">
        <f>V86/M86</f>
        <v>0.17627118644067796</v>
      </c>
      <c r="J86" s="56">
        <f>(U86+X86)/M86</f>
        <v>8.6440677966101692E-2</v>
      </c>
      <c r="K86" s="74">
        <f>(B86*0.7635+C86*0.7562+D86*0.75+E86*0.7248+F86*0.7021+G86*0.6285+1-H86*0.5884+1-I86*0.5276+J86*0.3663)/6.931</f>
        <v>0.54038256775985982</v>
      </c>
      <c r="L86" s="75">
        <f>K86/0.5164*100</f>
        <v>104.64418430671184</v>
      </c>
      <c r="M86" s="57">
        <v>590</v>
      </c>
      <c r="N86" s="57">
        <v>534</v>
      </c>
      <c r="O86" s="57">
        <v>64</v>
      </c>
      <c r="P86" s="57">
        <v>163</v>
      </c>
      <c r="Q86" s="57">
        <v>30</v>
      </c>
      <c r="R86" s="57">
        <v>0</v>
      </c>
      <c r="S86" s="57">
        <v>17</v>
      </c>
      <c r="T86" s="57">
        <v>83</v>
      </c>
      <c r="U86" s="57">
        <v>49</v>
      </c>
      <c r="V86" s="57">
        <v>104</v>
      </c>
      <c r="W86" s="57">
        <v>244</v>
      </c>
      <c r="X86" s="57">
        <v>2</v>
      </c>
      <c r="Y86" s="57">
        <v>2</v>
      </c>
      <c r="Z86" s="57">
        <v>3</v>
      </c>
      <c r="AA86" s="16"/>
    </row>
    <row r="87" spans="1:27" x14ac:dyDescent="0.2">
      <c r="A87" s="55" t="s">
        <v>196</v>
      </c>
      <c r="B87" s="56">
        <f>(P87-S87)/(N87-S87-V87+Z87)</f>
        <v>0.26878612716763006</v>
      </c>
      <c r="C87" s="56">
        <f>W87/M87</f>
        <v>0.42256637168141592</v>
      </c>
      <c r="D87" s="56">
        <f>(Q87+R87+S87)/P87</f>
        <v>0.3963963963963964</v>
      </c>
      <c r="E87" s="56">
        <f>(W87+T87)/M87</f>
        <v>0.54424778761061943</v>
      </c>
      <c r="F87" s="56">
        <f>(W87/N87)+((P87+U87+X87)/(N87+U87+X87+Z87))</f>
        <v>0.75570398020383345</v>
      </c>
      <c r="G87" s="56">
        <f>S87/W87</f>
        <v>9.4240837696335081E-2</v>
      </c>
      <c r="H87" s="56">
        <f>(Y87+Z87)/W87</f>
        <v>2.0942408376963352E-2</v>
      </c>
      <c r="I87" s="56">
        <f>V87/M87</f>
        <v>0.13716814159292035</v>
      </c>
      <c r="J87" s="56">
        <f>(U87+X87)/M87</f>
        <v>5.7522123893805309E-2</v>
      </c>
      <c r="K87" s="74">
        <f>(B87*0.7635+C87*0.7562+D87*0.75+E87*0.7248+F87*0.7021+G87*0.6285+1-H87*0.5884+1-I87*0.5276+J87*0.3663)/6.931</f>
        <v>0.53999697770849442</v>
      </c>
      <c r="L87" s="75">
        <f>K87/0.5164*100</f>
        <v>104.56951543541722</v>
      </c>
      <c r="M87" s="57">
        <v>452</v>
      </c>
      <c r="N87" s="57">
        <v>422</v>
      </c>
      <c r="O87" s="57">
        <v>55</v>
      </c>
      <c r="P87" s="57">
        <v>111</v>
      </c>
      <c r="Q87" s="57">
        <v>26</v>
      </c>
      <c r="R87" s="57">
        <v>0</v>
      </c>
      <c r="S87" s="57">
        <v>18</v>
      </c>
      <c r="T87" s="57">
        <v>55</v>
      </c>
      <c r="U87" s="57">
        <v>23</v>
      </c>
      <c r="V87" s="57">
        <v>62</v>
      </c>
      <c r="W87" s="57">
        <v>191</v>
      </c>
      <c r="X87" s="57">
        <v>3</v>
      </c>
      <c r="Y87" s="57">
        <v>0</v>
      </c>
      <c r="Z87" s="57">
        <v>4</v>
      </c>
      <c r="AA87" s="16"/>
    </row>
    <row r="88" spans="1:27" x14ac:dyDescent="0.2">
      <c r="A88" s="55" t="s">
        <v>29</v>
      </c>
      <c r="B88" s="56">
        <f>(P88-S88)/(N88-S88-V88+Z88)</f>
        <v>0.28486055776892433</v>
      </c>
      <c r="C88" s="56">
        <f>W88/M88</f>
        <v>0.42251461988304095</v>
      </c>
      <c r="D88" s="56">
        <f>(Q88+R88+S88)/P88</f>
        <v>0.41317365269461076</v>
      </c>
      <c r="E88" s="56">
        <f>(W88+T88)/M88</f>
        <v>0.52777777777777779</v>
      </c>
      <c r="F88" s="56">
        <f>(W88/N88)+((P88+U88+X88)/(N88+U88+X88+Z88))</f>
        <v>0.75680796999337818</v>
      </c>
      <c r="G88" s="56">
        <f>S88/W88</f>
        <v>8.3044982698961933E-2</v>
      </c>
      <c r="H88" s="56">
        <f>(Y88+Z88)/W88</f>
        <v>1.384083044982699E-2</v>
      </c>
      <c r="I88" s="56">
        <f>V88/M88</f>
        <v>0.16959064327485379</v>
      </c>
      <c r="J88" s="56">
        <f>(U88+X88)/M88</f>
        <v>5.9941520467836254E-2</v>
      </c>
      <c r="K88" s="74">
        <f>(B88*0.7635+C88*0.7562+D88*0.75+E88*0.7248+F88*0.7021+G88*0.6285+1-H88*0.5884+1-I88*0.5276+J88*0.3663)/6.931</f>
        <v>0.53921446004096762</v>
      </c>
      <c r="L88" s="75">
        <f>K88/0.5164*100</f>
        <v>104.41798219228653</v>
      </c>
      <c r="M88" s="57">
        <v>684</v>
      </c>
      <c r="N88" s="57">
        <v>639</v>
      </c>
      <c r="O88" s="57">
        <v>105</v>
      </c>
      <c r="P88" s="57">
        <v>167</v>
      </c>
      <c r="Q88" s="57">
        <v>40</v>
      </c>
      <c r="R88" s="57">
        <v>5</v>
      </c>
      <c r="S88" s="57">
        <v>24</v>
      </c>
      <c r="T88" s="57">
        <v>72</v>
      </c>
      <c r="U88" s="57">
        <v>36</v>
      </c>
      <c r="V88" s="57">
        <v>116</v>
      </c>
      <c r="W88" s="57">
        <v>289</v>
      </c>
      <c r="X88" s="57">
        <v>5</v>
      </c>
      <c r="Y88" s="57">
        <v>1</v>
      </c>
      <c r="Z88" s="57">
        <v>3</v>
      </c>
      <c r="AA88" s="16"/>
    </row>
    <row r="89" spans="1:27" x14ac:dyDescent="0.2">
      <c r="A89" s="55" t="s">
        <v>197</v>
      </c>
      <c r="B89" s="56">
        <f>(P89-S89)/(N89-S89-V89+Z89)</f>
        <v>0.23183391003460208</v>
      </c>
      <c r="C89" s="56">
        <f>W89/M89</f>
        <v>0.4079822616407982</v>
      </c>
      <c r="D89" s="56">
        <f>(Q89+R89+S89)/P89</f>
        <v>0.45652173913043476</v>
      </c>
      <c r="E89" s="56">
        <f>(W89+T89)/M89</f>
        <v>0.58093126385809313</v>
      </c>
      <c r="F89" s="56">
        <f>(W89/N89)+((P89+U89+X89)/(N89+U89+X89+Z89))</f>
        <v>0.73590219931683354</v>
      </c>
      <c r="G89" s="56">
        <f>S89/W89</f>
        <v>0.1358695652173913</v>
      </c>
      <c r="H89" s="56">
        <f>(Y89+Z89)/W89</f>
        <v>4.3478260869565216E-2</v>
      </c>
      <c r="I89" s="56">
        <f>V89/M89</f>
        <v>0.22394678492239467</v>
      </c>
      <c r="J89" s="56">
        <f>(U89+X89)/M89</f>
        <v>7.9822616407982258E-2</v>
      </c>
      <c r="K89" s="74">
        <f>(B89*0.7635+C89*0.7562+D89*0.75+E89*0.7248+F89*0.7021+G89*0.6285+1-H89*0.5884+1-I89*0.5276+J89*0.3663)/6.931</f>
        <v>0.53910614756966935</v>
      </c>
      <c r="L89" s="75">
        <f>K89/0.5164*100</f>
        <v>104.39700766260059</v>
      </c>
      <c r="M89" s="57">
        <v>451</v>
      </c>
      <c r="N89" s="57">
        <v>407</v>
      </c>
      <c r="O89" s="57">
        <v>49</v>
      </c>
      <c r="P89" s="57">
        <v>92</v>
      </c>
      <c r="Q89" s="57">
        <v>17</v>
      </c>
      <c r="R89" s="57">
        <v>0</v>
      </c>
      <c r="S89" s="57">
        <v>25</v>
      </c>
      <c r="T89" s="57">
        <v>78</v>
      </c>
      <c r="U89" s="57">
        <v>33</v>
      </c>
      <c r="V89" s="57">
        <v>101</v>
      </c>
      <c r="W89" s="57">
        <v>184</v>
      </c>
      <c r="X89" s="57">
        <v>3</v>
      </c>
      <c r="Y89" s="57">
        <v>0</v>
      </c>
      <c r="Z89" s="57">
        <v>8</v>
      </c>
      <c r="AA89" s="16"/>
    </row>
    <row r="90" spans="1:27" x14ac:dyDescent="0.2">
      <c r="A90" s="55" t="s">
        <v>111</v>
      </c>
      <c r="B90" s="56">
        <f>(P90-S90)/(N90-S90-V90+Z90)</f>
        <v>0.34226190476190477</v>
      </c>
      <c r="C90" s="56">
        <f>W90/M90</f>
        <v>0.40175438596491231</v>
      </c>
      <c r="D90" s="56">
        <f>(Q90+R90+S90)/P90</f>
        <v>0.33088235294117646</v>
      </c>
      <c r="E90" s="56">
        <f>(W90+T90)/M90</f>
        <v>0.512280701754386</v>
      </c>
      <c r="F90" s="56">
        <f>(W90/N90)+((P90+U90+X90)/(N90+U90+X90+Z90))</f>
        <v>0.83022941970310393</v>
      </c>
      <c r="G90" s="56">
        <f>S90/W90</f>
        <v>9.1703056768558958E-2</v>
      </c>
      <c r="H90" s="56">
        <f>(Y90+Z90)/W90</f>
        <v>1.3100436681222707E-2</v>
      </c>
      <c r="I90" s="56">
        <f>V90/M90</f>
        <v>0.24561403508771928</v>
      </c>
      <c r="J90" s="56">
        <f>(U90+X90)/M90</f>
        <v>0.1280701754385965</v>
      </c>
      <c r="K90" s="74">
        <f>(B90*0.7635+C90*0.7562+D90*0.75+E90*0.7248+F90*0.7021+G90*0.6285+1-H90*0.5884+1-I90*0.5276+J90*0.3663)/6.931</f>
        <v>0.53884630478287066</v>
      </c>
      <c r="L90" s="75">
        <f>K90/0.5164*100</f>
        <v>104.34668953967288</v>
      </c>
      <c r="M90" s="57">
        <v>570</v>
      </c>
      <c r="N90" s="57">
        <v>494</v>
      </c>
      <c r="O90" s="57">
        <v>102</v>
      </c>
      <c r="P90" s="57">
        <v>136</v>
      </c>
      <c r="Q90" s="57">
        <v>18</v>
      </c>
      <c r="R90" s="57">
        <v>6</v>
      </c>
      <c r="S90" s="57">
        <v>21</v>
      </c>
      <c r="T90" s="57">
        <v>63</v>
      </c>
      <c r="U90" s="57">
        <v>67</v>
      </c>
      <c r="V90" s="57">
        <v>140</v>
      </c>
      <c r="W90" s="57">
        <v>229</v>
      </c>
      <c r="X90" s="57">
        <v>6</v>
      </c>
      <c r="Y90" s="57">
        <v>0</v>
      </c>
      <c r="Z90" s="57">
        <v>3</v>
      </c>
      <c r="AA90" s="16"/>
    </row>
    <row r="91" spans="1:27" x14ac:dyDescent="0.2">
      <c r="A91" s="55" t="s">
        <v>75</v>
      </c>
      <c r="B91" s="56">
        <f>(P91-S91)/(N91-S91-V91+Z91)</f>
        <v>0.3213213213213213</v>
      </c>
      <c r="C91" s="56">
        <f>W91/M91</f>
        <v>0.40293637846655789</v>
      </c>
      <c r="D91" s="56">
        <f>(Q91+R91+S91)/P91</f>
        <v>0.35766423357664234</v>
      </c>
      <c r="E91" s="56">
        <f>(W91+T91)/M91</f>
        <v>0.5415986949429038</v>
      </c>
      <c r="F91" s="56">
        <f>(W91/N91)+((P91+U91+X91)/(N91+U91+X91+Z91))</f>
        <v>0.80762344328174118</v>
      </c>
      <c r="G91" s="56">
        <f>S91/W91</f>
        <v>0.1214574898785425</v>
      </c>
      <c r="H91" s="56">
        <f>(Y91+Z91)/W91</f>
        <v>2.4291497975708502E-2</v>
      </c>
      <c r="I91" s="56">
        <f>V91/M91</f>
        <v>0.28711256117455136</v>
      </c>
      <c r="J91" s="56">
        <f>(U91+X91)/M91</f>
        <v>0.12071778140293637</v>
      </c>
      <c r="K91" s="74">
        <f>(B91*0.7635+C91*0.7562+D91*0.75+E91*0.7248+F91*0.7021+G91*0.6285+1-H91*0.5884+1-I91*0.5276+J91*0.3663)/6.931</f>
        <v>0.53854305267095781</v>
      </c>
      <c r="L91" s="75">
        <f>K91/0.5164*100</f>
        <v>104.28796527322963</v>
      </c>
      <c r="M91" s="57">
        <v>613</v>
      </c>
      <c r="N91" s="57">
        <v>533</v>
      </c>
      <c r="O91" s="57">
        <v>80</v>
      </c>
      <c r="P91" s="57">
        <v>137</v>
      </c>
      <c r="Q91" s="57">
        <v>18</v>
      </c>
      <c r="R91" s="57">
        <v>1</v>
      </c>
      <c r="S91" s="57">
        <v>30</v>
      </c>
      <c r="T91" s="57">
        <v>85</v>
      </c>
      <c r="U91" s="57">
        <v>64</v>
      </c>
      <c r="V91" s="57">
        <v>176</v>
      </c>
      <c r="W91" s="57">
        <v>247</v>
      </c>
      <c r="X91" s="57">
        <v>10</v>
      </c>
      <c r="Y91" s="57">
        <v>0</v>
      </c>
      <c r="Z91" s="57">
        <v>6</v>
      </c>
      <c r="AA91" s="16"/>
    </row>
    <row r="92" spans="1:27" x14ac:dyDescent="0.2">
      <c r="A92" s="55" t="s">
        <v>55</v>
      </c>
      <c r="B92" s="56">
        <f>(P92-S92)/(N92-S92-V92+Z92)</f>
        <v>0.28888888888888886</v>
      </c>
      <c r="C92" s="56">
        <f>W92/M92</f>
        <v>0.38087774294670845</v>
      </c>
      <c r="D92" s="56">
        <f>(Q92+R92+S92)/P92</f>
        <v>0.40909090909090912</v>
      </c>
      <c r="E92" s="56">
        <f>(W92+T92)/M92</f>
        <v>0.50940438871473359</v>
      </c>
      <c r="F92" s="56">
        <f>(W92/N92)+((P92+U92+X92)/(N92+U92+X92+Z92))</f>
        <v>0.79704359271895941</v>
      </c>
      <c r="G92" s="56">
        <f>S92/W92</f>
        <v>0.11522633744855967</v>
      </c>
      <c r="H92" s="56">
        <f>(Y92+Z92)/W92</f>
        <v>1.646090534979424E-2</v>
      </c>
      <c r="I92" s="56">
        <f>V92/M92</f>
        <v>0.24921630094043887</v>
      </c>
      <c r="J92" s="56">
        <f>(U92+X92)/M92</f>
        <v>0.14263322884012539</v>
      </c>
      <c r="K92" s="74">
        <f>(B92*0.7635+C92*0.7562+D92*0.75+E92*0.7248+F92*0.7021+G92*0.6285+1-H92*0.5884+1-I92*0.5276+J92*0.3663)/6.931</f>
        <v>0.53783283693783468</v>
      </c>
      <c r="L92" s="75">
        <f>K92/0.5164*100</f>
        <v>104.15043317928634</v>
      </c>
      <c r="M92" s="57">
        <v>638</v>
      </c>
      <c r="N92" s="57">
        <v>543</v>
      </c>
      <c r="O92" s="57">
        <v>78</v>
      </c>
      <c r="P92" s="57">
        <v>132</v>
      </c>
      <c r="Q92" s="57">
        <v>25</v>
      </c>
      <c r="R92" s="57">
        <v>1</v>
      </c>
      <c r="S92" s="57">
        <v>28</v>
      </c>
      <c r="T92" s="57">
        <v>82</v>
      </c>
      <c r="U92" s="57">
        <v>84</v>
      </c>
      <c r="V92" s="57">
        <v>159</v>
      </c>
      <c r="W92" s="57">
        <v>243</v>
      </c>
      <c r="X92" s="57">
        <v>7</v>
      </c>
      <c r="Y92" s="57">
        <v>0</v>
      </c>
      <c r="Z92" s="57">
        <v>4</v>
      </c>
      <c r="AA92" s="16"/>
    </row>
    <row r="93" spans="1:27" x14ac:dyDescent="0.2">
      <c r="A93" s="55" t="s">
        <v>237</v>
      </c>
      <c r="B93" s="56">
        <f>(P93-S93)/(N93-S93-V93+Z93)</f>
        <v>0.27516778523489932</v>
      </c>
      <c r="C93" s="56">
        <f>W93/M93</f>
        <v>0.39690721649484534</v>
      </c>
      <c r="D93" s="56">
        <f>(Q93+R93+S93)/P93</f>
        <v>0.38297872340425532</v>
      </c>
      <c r="E93" s="56">
        <f>(W93+T93)/M93</f>
        <v>0.52577319587628868</v>
      </c>
      <c r="F93" s="56">
        <f>(W93/N93)+((P93+U93+X93)/(N93+U93+X93+Z93))</f>
        <v>0.77627826138625622</v>
      </c>
      <c r="G93" s="56">
        <f>S93/W93</f>
        <v>7.792207792207792E-2</v>
      </c>
      <c r="H93" s="56">
        <f>(Y93+Z93)/W93</f>
        <v>3.896103896103896E-2</v>
      </c>
      <c r="I93" s="56">
        <f>V93/M93</f>
        <v>0.11082474226804123</v>
      </c>
      <c r="J93" s="56">
        <f>(U93+X93)/M93</f>
        <v>9.0206185567010308E-2</v>
      </c>
      <c r="K93" s="74">
        <f>(B93*0.7635+C93*0.7562+D93*0.75+E93*0.7248+F93*0.7021+G93*0.6285+1-H93*0.5884+1-I93*0.5276+J93*0.3663)/6.931</f>
        <v>0.53732390791888496</v>
      </c>
      <c r="L93" s="75">
        <f>K93/0.5164*100</f>
        <v>104.05187992232474</v>
      </c>
      <c r="M93" s="57">
        <v>388</v>
      </c>
      <c r="N93" s="57">
        <v>347</v>
      </c>
      <c r="O93" s="57">
        <v>45</v>
      </c>
      <c r="P93" s="57">
        <v>94</v>
      </c>
      <c r="Q93" s="57">
        <v>24</v>
      </c>
      <c r="R93" s="57">
        <v>0</v>
      </c>
      <c r="S93" s="57">
        <v>12</v>
      </c>
      <c r="T93" s="57">
        <v>50</v>
      </c>
      <c r="U93" s="57">
        <v>22</v>
      </c>
      <c r="V93" s="57">
        <v>43</v>
      </c>
      <c r="W93" s="57">
        <v>154</v>
      </c>
      <c r="X93" s="57">
        <v>13</v>
      </c>
      <c r="Y93" s="57">
        <v>0</v>
      </c>
      <c r="Z93" s="57">
        <v>6</v>
      </c>
      <c r="AA93" s="16"/>
    </row>
    <row r="94" spans="1:27" x14ac:dyDescent="0.2">
      <c r="A94" s="55" t="s">
        <v>84</v>
      </c>
      <c r="B94" s="56">
        <f>(P94-S94)/(N94-S94-V94+Z94)</f>
        <v>0.34492753623188405</v>
      </c>
      <c r="C94" s="56">
        <f>W94/M94</f>
        <v>0.39403973509933776</v>
      </c>
      <c r="D94" s="56">
        <f>(Q94+R94+S94)/P94</f>
        <v>0.44117647058823528</v>
      </c>
      <c r="E94" s="56">
        <f>(W94+T94)/M94</f>
        <v>0.49834437086092714</v>
      </c>
      <c r="F94" s="56">
        <f>(W94/N94)+((P94+U94+X94)/(N94+U94+X94+Z94))</f>
        <v>0.77515567856083822</v>
      </c>
      <c r="G94" s="56">
        <f>S94/W94</f>
        <v>7.1428571428571425E-2</v>
      </c>
      <c r="H94" s="56">
        <f>(Y94+Z94)/W94</f>
        <v>1.680672268907563E-2</v>
      </c>
      <c r="I94" s="56">
        <f>V94/M94</f>
        <v>0.29470198675496689</v>
      </c>
      <c r="J94" s="56">
        <f>(U94+X94)/M94</f>
        <v>0.10596026490066225</v>
      </c>
      <c r="K94" s="74">
        <f>(B94*0.7635+C94*0.7562+D94*0.75+E94*0.7248+F94*0.7021+G94*0.6285+1-H94*0.5884+1-I94*0.5276+J94*0.3663)/6.931</f>
        <v>0.53613857088265771</v>
      </c>
      <c r="L94" s="75">
        <f>K94/0.5164*100</f>
        <v>103.8223413792908</v>
      </c>
      <c r="M94" s="57">
        <v>604</v>
      </c>
      <c r="N94" s="57">
        <v>536</v>
      </c>
      <c r="O94" s="57">
        <v>85</v>
      </c>
      <c r="P94" s="57">
        <v>136</v>
      </c>
      <c r="Q94" s="57">
        <v>35</v>
      </c>
      <c r="R94" s="57">
        <v>8</v>
      </c>
      <c r="S94" s="57">
        <v>17</v>
      </c>
      <c r="T94" s="57">
        <v>63</v>
      </c>
      <c r="U94" s="57">
        <v>55</v>
      </c>
      <c r="V94" s="57">
        <v>178</v>
      </c>
      <c r="W94" s="57">
        <v>238</v>
      </c>
      <c r="X94" s="57">
        <v>9</v>
      </c>
      <c r="Y94" s="57">
        <v>0</v>
      </c>
      <c r="Z94" s="57">
        <v>4</v>
      </c>
      <c r="AA94" s="16"/>
    </row>
    <row r="95" spans="1:27" x14ac:dyDescent="0.2">
      <c r="A95" s="55" t="s">
        <v>88</v>
      </c>
      <c r="B95" s="56">
        <f>(P95-S95)/(N95-S95-V95+Z95)</f>
        <v>0.35214446952595935</v>
      </c>
      <c r="C95" s="56">
        <f>W95/M95</f>
        <v>0.40233722871452421</v>
      </c>
      <c r="D95" s="56">
        <f>(Q95+R95+S95)/P95</f>
        <v>0.26035502958579881</v>
      </c>
      <c r="E95" s="56">
        <f>(W95+T95)/M95</f>
        <v>0.5041736227045075</v>
      </c>
      <c r="F95" s="56">
        <f>(W95/N95)+((P95+U95+X95)/(N95+U95+X95+Z95))</f>
        <v>0.83721690169167728</v>
      </c>
      <c r="G95" s="56">
        <f>S95/W95</f>
        <v>5.3941908713692949E-2</v>
      </c>
      <c r="H95" s="56">
        <f>(Y95+Z95)/W95</f>
        <v>1.6597510373443983E-2</v>
      </c>
      <c r="I95" s="56">
        <f>V95/M95</f>
        <v>0.1318864774624374</v>
      </c>
      <c r="J95" s="56">
        <f>(U95+X95)/M95</f>
        <v>0.1018363939899833</v>
      </c>
      <c r="K95" s="74">
        <f>(B95*0.7635+C95*0.7562+D95*0.75+E95*0.7248+F95*0.7021+G95*0.6285+1-H95*0.5884+1-I95*0.5276+J95*0.3663)/6.931</f>
        <v>0.53577649625919299</v>
      </c>
      <c r="L95" s="75">
        <f>K95/0.5164*100</f>
        <v>103.75222623144712</v>
      </c>
      <c r="M95" s="57">
        <v>599</v>
      </c>
      <c r="N95" s="57">
        <v>534</v>
      </c>
      <c r="O95" s="57">
        <v>84</v>
      </c>
      <c r="P95" s="57">
        <v>169</v>
      </c>
      <c r="Q95" s="57">
        <v>29</v>
      </c>
      <c r="R95" s="57">
        <v>2</v>
      </c>
      <c r="S95" s="57">
        <v>13</v>
      </c>
      <c r="T95" s="57">
        <v>61</v>
      </c>
      <c r="U95" s="57">
        <v>55</v>
      </c>
      <c r="V95" s="57">
        <v>79</v>
      </c>
      <c r="W95" s="57">
        <v>241</v>
      </c>
      <c r="X95" s="57">
        <v>6</v>
      </c>
      <c r="Y95" s="57">
        <v>3</v>
      </c>
      <c r="Z95" s="57">
        <v>1</v>
      </c>
      <c r="AA95" s="16"/>
    </row>
    <row r="96" spans="1:27" x14ac:dyDescent="0.2">
      <c r="A96" s="55" t="s">
        <v>242</v>
      </c>
      <c r="B96" s="56">
        <f>(P96-S96)/(N96-S96-V96+Z96)</f>
        <v>0.27631578947368424</v>
      </c>
      <c r="C96" s="56">
        <f>W96/M96</f>
        <v>0.41145833333333331</v>
      </c>
      <c r="D96" s="56">
        <f>(Q96+R96+S96)/P96</f>
        <v>0.42168674698795183</v>
      </c>
      <c r="E96" s="56">
        <f>(W96+T96)/M96</f>
        <v>0.53125</v>
      </c>
      <c r="F96" s="56">
        <f>(W96/N96)+((P96+U96+X96)/(N96+U96+X96+Z96))</f>
        <v>0.74962161680911676</v>
      </c>
      <c r="G96" s="56">
        <f>S96/W96</f>
        <v>0.12658227848101267</v>
      </c>
      <c r="H96" s="56">
        <f>(Y96+Z96)/W96</f>
        <v>6.3291139240506328E-3</v>
      </c>
      <c r="I96" s="56">
        <f>V96/M96</f>
        <v>0.27083333333333331</v>
      </c>
      <c r="J96" s="56">
        <f>(U96+X96)/M96</f>
        <v>8.3333333333333329E-2</v>
      </c>
      <c r="K96" s="74">
        <f>(B96*0.7635+C96*0.7562+D96*0.75+E96*0.7248+F96*0.7021+G96*0.6285+1-H96*0.5884+1-I96*0.5276+J96*0.3663)/6.931</f>
        <v>0.53573835507981649</v>
      </c>
      <c r="L96" s="75">
        <f>K96/0.5164*100</f>
        <v>103.74484025558026</v>
      </c>
      <c r="M96" s="57">
        <v>384</v>
      </c>
      <c r="N96" s="57">
        <v>351</v>
      </c>
      <c r="O96" s="57">
        <v>42</v>
      </c>
      <c r="P96" s="57">
        <v>83</v>
      </c>
      <c r="Q96" s="57">
        <v>15</v>
      </c>
      <c r="R96" s="57">
        <v>0</v>
      </c>
      <c r="S96" s="57">
        <v>20</v>
      </c>
      <c r="T96" s="57">
        <v>46</v>
      </c>
      <c r="U96" s="57">
        <v>23</v>
      </c>
      <c r="V96" s="57">
        <v>104</v>
      </c>
      <c r="W96" s="57">
        <v>158</v>
      </c>
      <c r="X96" s="57">
        <v>9</v>
      </c>
      <c r="Y96" s="57">
        <v>0</v>
      </c>
      <c r="Z96" s="57">
        <v>1</v>
      </c>
      <c r="AA96" s="16"/>
    </row>
    <row r="97" spans="1:27" x14ac:dyDescent="0.2">
      <c r="A97" s="55" t="s">
        <v>217</v>
      </c>
      <c r="B97" s="56">
        <f>(P97-S97)/(N97-S97-V97+Z97)</f>
        <v>0.30042918454935624</v>
      </c>
      <c r="C97" s="56">
        <f>W97/M97</f>
        <v>0.35933806146572106</v>
      </c>
      <c r="D97" s="56">
        <f>(Q97+R97+S97)/P97</f>
        <v>0.46987951807228917</v>
      </c>
      <c r="E97" s="56">
        <f>(W97+T97)/M97</f>
        <v>0.49408983451536642</v>
      </c>
      <c r="F97" s="56">
        <f>(W97/N97)+((P97+U97+X97)/(N97+U97+X97+Z97))</f>
        <v>0.78861065468026448</v>
      </c>
      <c r="G97" s="56">
        <f>S97/W97</f>
        <v>8.5526315789473686E-2</v>
      </c>
      <c r="H97" s="56">
        <f>(Y97+Z97)/W97</f>
        <v>4.6052631578947366E-2</v>
      </c>
      <c r="I97" s="56">
        <f>V97/M97</f>
        <v>0.26004728132387706</v>
      </c>
      <c r="J97" s="56">
        <f>(U97+X97)/M97</f>
        <v>0.15602836879432624</v>
      </c>
      <c r="K97" s="74">
        <f>(B97*0.7635+C97*0.7562+D97*0.75+E97*0.7248+F97*0.7021+G97*0.6285+1-H97*0.5884+1-I97*0.5276+J97*0.3663)/6.931</f>
        <v>0.53555428980829545</v>
      </c>
      <c r="L97" s="75">
        <f>K97/0.5164*100</f>
        <v>103.70919632228805</v>
      </c>
      <c r="M97" s="57">
        <v>423</v>
      </c>
      <c r="N97" s="57">
        <v>349</v>
      </c>
      <c r="O97" s="57">
        <v>54</v>
      </c>
      <c r="P97" s="57">
        <v>83</v>
      </c>
      <c r="Q97" s="57">
        <v>22</v>
      </c>
      <c r="R97" s="57">
        <v>4</v>
      </c>
      <c r="S97" s="57">
        <v>13</v>
      </c>
      <c r="T97" s="57">
        <v>57</v>
      </c>
      <c r="U97" s="57">
        <v>64</v>
      </c>
      <c r="V97" s="57">
        <v>110</v>
      </c>
      <c r="W97" s="57">
        <v>152</v>
      </c>
      <c r="X97" s="57">
        <v>2</v>
      </c>
      <c r="Y97" s="57">
        <v>0</v>
      </c>
      <c r="Z97" s="57">
        <v>7</v>
      </c>
      <c r="AA97" s="16"/>
    </row>
    <row r="98" spans="1:27" x14ac:dyDescent="0.2">
      <c r="A98" s="55" t="s">
        <v>262</v>
      </c>
      <c r="B98" s="56">
        <f>(P98-S98)/(N98-S98-V98+Z98)</f>
        <v>0.30824372759856633</v>
      </c>
      <c r="C98" s="56">
        <f>W98/M98</f>
        <v>0.42450142450142453</v>
      </c>
      <c r="D98" s="56">
        <f>(Q98+R98+S98)/P98</f>
        <v>0.27551020408163263</v>
      </c>
      <c r="E98" s="56">
        <f>(W98+T98)/M98</f>
        <v>0.54415954415954415</v>
      </c>
      <c r="F98" s="56">
        <f>(W98/N98)+((P98+U98+X98)/(N98+U98+X98+Z98))</f>
        <v>0.79045062886526307</v>
      </c>
      <c r="G98" s="56">
        <f>S98/W98</f>
        <v>8.0536912751677847E-2</v>
      </c>
      <c r="H98" s="56">
        <f>(Y98+Z98)/W98</f>
        <v>2.0134228187919462E-2</v>
      </c>
      <c r="I98" s="56">
        <f>V98/M98</f>
        <v>0.11396011396011396</v>
      </c>
      <c r="J98" s="56">
        <f>(U98+X98)/M98</f>
        <v>5.6980056980056981E-2</v>
      </c>
      <c r="K98" s="74">
        <f>(B98*0.7635+C98*0.7562+D98*0.75+E98*0.7248+F98*0.7021+G98*0.6285+1-H98*0.5884+1-I98*0.5276+J98*0.3663)/6.931</f>
        <v>0.53554809536415271</v>
      </c>
      <c r="L98" s="75">
        <f>K98/0.5164*100</f>
        <v>103.7079967784959</v>
      </c>
      <c r="M98" s="57">
        <v>351</v>
      </c>
      <c r="N98" s="57">
        <v>328</v>
      </c>
      <c r="O98" s="57">
        <v>40</v>
      </c>
      <c r="P98" s="57">
        <v>98</v>
      </c>
      <c r="Q98" s="57">
        <v>15</v>
      </c>
      <c r="R98" s="57">
        <v>0</v>
      </c>
      <c r="S98" s="57">
        <v>12</v>
      </c>
      <c r="T98" s="57">
        <v>42</v>
      </c>
      <c r="U98" s="57">
        <v>20</v>
      </c>
      <c r="V98" s="57">
        <v>40</v>
      </c>
      <c r="W98" s="57">
        <v>149</v>
      </c>
      <c r="X98" s="57">
        <v>0</v>
      </c>
      <c r="Y98" s="57">
        <v>0</v>
      </c>
      <c r="Z98" s="57">
        <v>3</v>
      </c>
      <c r="AA98" s="16"/>
    </row>
    <row r="99" spans="1:27" x14ac:dyDescent="0.2">
      <c r="A99" s="55" t="s">
        <v>22</v>
      </c>
      <c r="B99" s="56">
        <f>(P99-S99)/(N99-S99-V99+Z99)</f>
        <v>0.31784386617100374</v>
      </c>
      <c r="C99" s="56">
        <f>W99/M99</f>
        <v>0.38865248226950355</v>
      </c>
      <c r="D99" s="56">
        <f>(Q99+R99+S99)/P99</f>
        <v>0.31891891891891894</v>
      </c>
      <c r="E99" s="56">
        <f>(W99+T99)/M99</f>
        <v>0.5205673758865248</v>
      </c>
      <c r="F99" s="56">
        <f>(W99/N99)+((P99+U99+X99)/(N99+U99+X99+Z99))</f>
        <v>0.80576483043611891</v>
      </c>
      <c r="G99" s="56">
        <f>S99/W99</f>
        <v>5.1094890510948905E-2</v>
      </c>
      <c r="H99" s="56">
        <f>(Y99+Z99)/W99</f>
        <v>3.2846715328467155E-2</v>
      </c>
      <c r="I99" s="56">
        <f>V99/M99</f>
        <v>0.11347517730496454</v>
      </c>
      <c r="J99" s="56">
        <f>(U99+X99)/M99</f>
        <v>0.10354609929078014</v>
      </c>
      <c r="K99" s="74">
        <f>(B99*0.7635+C99*0.7562+D99*0.75+E99*0.7248+F99*0.7021+G99*0.6285+1-H99*0.5884+1-I99*0.5276+J99*0.3663)/6.931</f>
        <v>0.53522468238431342</v>
      </c>
      <c r="L99" s="75">
        <f>K99/0.5164*100</f>
        <v>103.64536839355412</v>
      </c>
      <c r="M99" s="57">
        <v>705</v>
      </c>
      <c r="N99" s="57">
        <v>623</v>
      </c>
      <c r="O99" s="57">
        <v>78</v>
      </c>
      <c r="P99" s="57">
        <v>185</v>
      </c>
      <c r="Q99" s="57">
        <v>43</v>
      </c>
      <c r="R99" s="57">
        <v>2</v>
      </c>
      <c r="S99" s="57">
        <v>14</v>
      </c>
      <c r="T99" s="57">
        <v>93</v>
      </c>
      <c r="U99" s="57">
        <v>72</v>
      </c>
      <c r="V99" s="57">
        <v>80</v>
      </c>
      <c r="W99" s="57">
        <v>274</v>
      </c>
      <c r="X99" s="57">
        <v>1</v>
      </c>
      <c r="Y99" s="57">
        <v>0</v>
      </c>
      <c r="Z99" s="57">
        <v>9</v>
      </c>
      <c r="AA99" s="16"/>
    </row>
    <row r="100" spans="1:27" x14ac:dyDescent="0.2">
      <c r="A100" s="55" t="s">
        <v>208</v>
      </c>
      <c r="B100" s="56">
        <f>(P100-S100)/(N100-S100-V100+Z100)</f>
        <v>0.33579335793357934</v>
      </c>
      <c r="C100" s="56">
        <f>W100/M100</f>
        <v>0.41609195402298849</v>
      </c>
      <c r="D100" s="56">
        <f>(Q100+R100+S100)/P100</f>
        <v>0.3925233644859813</v>
      </c>
      <c r="E100" s="56">
        <f>(W100+T100)/M100</f>
        <v>0.52643678160919538</v>
      </c>
      <c r="F100" s="56">
        <f>(W100/N100)+((P100+U100+X100)/(N100+U100+X100+Z100))</f>
        <v>0.76177519180856224</v>
      </c>
      <c r="G100" s="56">
        <f>S100/W100</f>
        <v>8.8397790055248615E-2</v>
      </c>
      <c r="H100" s="56">
        <f>(Y100+Z100)/W100</f>
        <v>1.6574585635359115E-2</v>
      </c>
      <c r="I100" s="56">
        <f>V100/M100</f>
        <v>0.27356321839080461</v>
      </c>
      <c r="J100" s="56">
        <f>(U100+X100)/M100</f>
        <v>6.6666666666666666E-2</v>
      </c>
      <c r="K100" s="74">
        <f>(B100*0.7635+C100*0.7562+D100*0.75+E100*0.7248+F100*0.7021+G100*0.6285+1-H100*0.5884+1-I100*0.5276+J100*0.3663)/6.931</f>
        <v>0.53494687636661153</v>
      </c>
      <c r="L100" s="75">
        <f>K100/0.5164*100</f>
        <v>103.59157172087754</v>
      </c>
      <c r="M100" s="57">
        <v>435</v>
      </c>
      <c r="N100" s="57">
        <v>403</v>
      </c>
      <c r="O100" s="57">
        <v>52</v>
      </c>
      <c r="P100" s="57">
        <v>107</v>
      </c>
      <c r="Q100" s="57">
        <v>26</v>
      </c>
      <c r="R100" s="57">
        <v>0</v>
      </c>
      <c r="S100" s="57">
        <v>16</v>
      </c>
      <c r="T100" s="57">
        <v>48</v>
      </c>
      <c r="U100" s="57">
        <v>21</v>
      </c>
      <c r="V100" s="57">
        <v>119</v>
      </c>
      <c r="W100" s="57">
        <v>181</v>
      </c>
      <c r="X100" s="57">
        <v>8</v>
      </c>
      <c r="Y100" s="57">
        <v>0</v>
      </c>
      <c r="Z100" s="57">
        <v>3</v>
      </c>
      <c r="AA100" s="16"/>
    </row>
    <row r="101" spans="1:27" x14ac:dyDescent="0.2">
      <c r="A101" s="55" t="s">
        <v>190</v>
      </c>
      <c r="B101" s="56">
        <f>(P101-S101)/(N101-S101-V101+Z101)</f>
        <v>0.28767123287671231</v>
      </c>
      <c r="C101" s="56">
        <f>W101/M101</f>
        <v>0.38126361655773422</v>
      </c>
      <c r="D101" s="56">
        <f>(Q101+R101+S101)/P101</f>
        <v>0.42424242424242425</v>
      </c>
      <c r="E101" s="56">
        <f>(W101+T101)/M101</f>
        <v>0.52941176470588236</v>
      </c>
      <c r="F101" s="56">
        <f>(W101/N101)+((P101+U101+X101)/(N101+U101+X101+Z101))</f>
        <v>0.75778705321512541</v>
      </c>
      <c r="G101" s="56">
        <f>S101/W101</f>
        <v>8.5714285714285715E-2</v>
      </c>
      <c r="H101" s="56">
        <f>(Y101+Z101)/W101</f>
        <v>2.8571428571428571E-2</v>
      </c>
      <c r="I101" s="56">
        <f>V101/M101</f>
        <v>0.22222222222222221</v>
      </c>
      <c r="J101" s="56">
        <f>(U101+X101)/M101</f>
        <v>0.10893246187363835</v>
      </c>
      <c r="K101" s="74">
        <f>(B101*0.7635+C101*0.7562+D101*0.75+E101*0.7248+F101*0.7021+G101*0.6285+1-H101*0.5884+1-I101*0.5276+J101*0.3663)/6.931</f>
        <v>0.53406547464798426</v>
      </c>
      <c r="L101" s="75">
        <f>K101/0.5164*100</f>
        <v>103.42088974593034</v>
      </c>
      <c r="M101" s="57">
        <v>459</v>
      </c>
      <c r="N101" s="57">
        <v>404</v>
      </c>
      <c r="O101" s="57">
        <v>57</v>
      </c>
      <c r="P101" s="57">
        <v>99</v>
      </c>
      <c r="Q101" s="57">
        <v>23</v>
      </c>
      <c r="R101" s="57">
        <v>4</v>
      </c>
      <c r="S101" s="57">
        <v>15</v>
      </c>
      <c r="T101" s="57">
        <v>68</v>
      </c>
      <c r="U101" s="57">
        <v>50</v>
      </c>
      <c r="V101" s="57">
        <v>102</v>
      </c>
      <c r="W101" s="57">
        <v>175</v>
      </c>
      <c r="X101" s="57">
        <v>0</v>
      </c>
      <c r="Y101" s="57">
        <v>0</v>
      </c>
      <c r="Z101" s="57">
        <v>5</v>
      </c>
      <c r="AA101" s="16"/>
    </row>
    <row r="102" spans="1:27" x14ac:dyDescent="0.2">
      <c r="A102" s="55" t="s">
        <v>227</v>
      </c>
      <c r="B102" s="56">
        <f>(P102-S102)/(N102-S102-V102+Z102)</f>
        <v>0.31111111111111112</v>
      </c>
      <c r="C102" s="56">
        <f>W102/M102</f>
        <v>0.36724565756823824</v>
      </c>
      <c r="D102" s="56">
        <f>(Q102+R102+S102)/P102</f>
        <v>0.44578313253012047</v>
      </c>
      <c r="E102" s="56">
        <f>(W102+T102)/M102</f>
        <v>0.46153846153846156</v>
      </c>
      <c r="F102" s="56">
        <f>(W102/N102)+((P102+U102+X102)/(N102+U102+X102+Z102))</f>
        <v>0.78223314912318875</v>
      </c>
      <c r="G102" s="56">
        <f>S102/W102</f>
        <v>8.7837837837837843E-2</v>
      </c>
      <c r="H102" s="56">
        <f>(Y102+Z102)/W102</f>
        <v>1.3513513513513514E-2</v>
      </c>
      <c r="I102" s="56">
        <f>V102/M102</f>
        <v>0.26302729528535979</v>
      </c>
      <c r="J102" s="56">
        <f>(U102+X102)/M102</f>
        <v>0.14392059553349876</v>
      </c>
      <c r="K102" s="74">
        <f>(B102*0.7635+C102*0.7562+D102*0.75+E102*0.7248+F102*0.7021+G102*0.6285+1-H102*0.5884+1-I102*0.5276+J102*0.3663)/6.931</f>
        <v>0.53304147493689047</v>
      </c>
      <c r="L102" s="75">
        <f>K102/0.5164*100</f>
        <v>103.22259390722124</v>
      </c>
      <c r="M102" s="57">
        <v>403</v>
      </c>
      <c r="N102" s="57">
        <v>343</v>
      </c>
      <c r="O102" s="57">
        <v>60</v>
      </c>
      <c r="P102" s="57">
        <v>83</v>
      </c>
      <c r="Q102" s="57">
        <v>22</v>
      </c>
      <c r="R102" s="57">
        <v>2</v>
      </c>
      <c r="S102" s="57">
        <v>13</v>
      </c>
      <c r="T102" s="57">
        <v>38</v>
      </c>
      <c r="U102" s="57">
        <v>54</v>
      </c>
      <c r="V102" s="57">
        <v>106</v>
      </c>
      <c r="W102" s="57">
        <v>148</v>
      </c>
      <c r="X102" s="57">
        <v>4</v>
      </c>
      <c r="Y102" s="57">
        <v>1</v>
      </c>
      <c r="Z102" s="57">
        <v>1</v>
      </c>
      <c r="AA102" s="16"/>
    </row>
    <row r="103" spans="1:27" x14ac:dyDescent="0.2">
      <c r="A103" s="55" t="s">
        <v>125</v>
      </c>
      <c r="B103" s="56">
        <f>(P103-S103)/(N103-S103-V103+Z103)</f>
        <v>0.24473684210526317</v>
      </c>
      <c r="C103" s="56">
        <f>W103/M103</f>
        <v>0.41176470588235292</v>
      </c>
      <c r="D103" s="56">
        <f>(Q103+R103+S103)/P103</f>
        <v>0.41666666666666669</v>
      </c>
      <c r="E103" s="56">
        <f>(W103+T103)/M103</f>
        <v>0.55882352941176472</v>
      </c>
      <c r="F103" s="56">
        <f>(W103/N103)+((P103+U103+X103)/(N103+U103+X103+Z103))</f>
        <v>0.71311274509803924</v>
      </c>
      <c r="G103" s="56">
        <f>S103/W103</f>
        <v>0.12053571428571429</v>
      </c>
      <c r="H103" s="56">
        <f>(Y103+Z103)/W103</f>
        <v>2.2321428571428572E-2</v>
      </c>
      <c r="I103" s="56">
        <f>V103/M103</f>
        <v>0.19852941176470587</v>
      </c>
      <c r="J103" s="56">
        <f>(U103+X103)/M103</f>
        <v>5.3308823529411763E-2</v>
      </c>
      <c r="K103" s="74">
        <f>(B103*0.7635+C103*0.7562+D103*0.75+E103*0.7248+F103*0.7021+G103*0.6285+1-H103*0.5884+1-I103*0.5276+J103*0.3663)/6.931</f>
        <v>0.53294625223712189</v>
      </c>
      <c r="L103" s="75">
        <f>K103/0.5164*100</f>
        <v>103.20415418999262</v>
      </c>
      <c r="M103" s="57">
        <v>544</v>
      </c>
      <c r="N103" s="57">
        <v>510</v>
      </c>
      <c r="O103" s="57">
        <v>52</v>
      </c>
      <c r="P103" s="57">
        <v>120</v>
      </c>
      <c r="Q103" s="57">
        <v>23</v>
      </c>
      <c r="R103" s="57">
        <v>0</v>
      </c>
      <c r="S103" s="57">
        <v>27</v>
      </c>
      <c r="T103" s="57">
        <v>80</v>
      </c>
      <c r="U103" s="57">
        <v>17</v>
      </c>
      <c r="V103" s="57">
        <v>108</v>
      </c>
      <c r="W103" s="57">
        <v>224</v>
      </c>
      <c r="X103" s="57">
        <v>12</v>
      </c>
      <c r="Y103" s="57">
        <v>0</v>
      </c>
      <c r="Z103" s="57">
        <v>5</v>
      </c>
      <c r="AA103" s="16"/>
    </row>
    <row r="104" spans="1:27" x14ac:dyDescent="0.2">
      <c r="A104" s="55" t="s">
        <v>106</v>
      </c>
      <c r="B104" s="56">
        <f>(P104-S104)/(N104-S104-V104+Z104)</f>
        <v>0.28205128205128205</v>
      </c>
      <c r="C104" s="56">
        <f>W104/M104</f>
        <v>0.39137931034482759</v>
      </c>
      <c r="D104" s="56">
        <f>(Q104+R104+S104)/P104</f>
        <v>0.38518518518518519</v>
      </c>
      <c r="E104" s="56">
        <f>(W104+T104)/M104</f>
        <v>0.49310344827586206</v>
      </c>
      <c r="F104" s="56">
        <f>(W104/N104)+((P104+U104+X104)/(N104+U104+X104+Z104))</f>
        <v>0.76814467915504192</v>
      </c>
      <c r="G104" s="56">
        <f>S104/W104</f>
        <v>6.1674008810572688E-2</v>
      </c>
      <c r="H104" s="56">
        <f>(Y104+Z104)/W104</f>
        <v>1.3215859030837005E-2</v>
      </c>
      <c r="I104" s="56">
        <f>V104/M104</f>
        <v>0.13620689655172413</v>
      </c>
      <c r="J104" s="56">
        <f>(U104+X104)/M104</f>
        <v>9.8275862068965519E-2</v>
      </c>
      <c r="K104" s="74">
        <f>(B104*0.7635+C104*0.7562+D104*0.75+E104*0.7248+F104*0.7021+G104*0.6285+1-H104*0.5884+1-I104*0.5276+J104*0.3663)/6.931</f>
        <v>0.53268409010269424</v>
      </c>
      <c r="L104" s="75">
        <f>K104/0.5164*100</f>
        <v>103.15338692925916</v>
      </c>
      <c r="M104" s="57">
        <v>580</v>
      </c>
      <c r="N104" s="57">
        <v>520</v>
      </c>
      <c r="O104" s="57">
        <v>68</v>
      </c>
      <c r="P104" s="57">
        <v>135</v>
      </c>
      <c r="Q104" s="57">
        <v>26</v>
      </c>
      <c r="R104" s="57">
        <v>12</v>
      </c>
      <c r="S104" s="57">
        <v>14</v>
      </c>
      <c r="T104" s="57">
        <v>59</v>
      </c>
      <c r="U104" s="57">
        <v>54</v>
      </c>
      <c r="V104" s="57">
        <v>79</v>
      </c>
      <c r="W104" s="57">
        <v>227</v>
      </c>
      <c r="X104" s="57">
        <v>3</v>
      </c>
      <c r="Y104" s="57">
        <v>1</v>
      </c>
      <c r="Z104" s="57">
        <v>2</v>
      </c>
      <c r="AA104" s="16"/>
    </row>
    <row r="105" spans="1:27" x14ac:dyDescent="0.2">
      <c r="A105" s="55" t="s">
        <v>247</v>
      </c>
      <c r="B105" s="56">
        <f>(P105-S105)/(N105-S105-V105+Z105)</f>
        <v>0.19718309859154928</v>
      </c>
      <c r="C105" s="56">
        <f>W105/M105</f>
        <v>0.3502673796791444</v>
      </c>
      <c r="D105" s="56">
        <f>(Q105+R105+S105)/P105</f>
        <v>0.58333333333333337</v>
      </c>
      <c r="E105" s="56">
        <f>(W105+T105)/M105</f>
        <v>0.49197860962566847</v>
      </c>
      <c r="F105" s="56">
        <f>(W105/N105)+((P105+U105+X105)/(N105+U105+X105+Z105))</f>
        <v>0.69701660568533641</v>
      </c>
      <c r="G105" s="56">
        <f>S105/W105</f>
        <v>0.13740458015267176</v>
      </c>
      <c r="H105" s="56">
        <f>(Y105+Z105)/W105</f>
        <v>1.5267175572519083E-2</v>
      </c>
      <c r="I105" s="56">
        <f>V105/M105</f>
        <v>0.25133689839572193</v>
      </c>
      <c r="J105" s="56">
        <f>(U105+X105)/M105</f>
        <v>0.13101604278074866</v>
      </c>
      <c r="K105" s="74">
        <f>(B105*0.7635+C105*0.7562+D105*0.75+E105*0.7248+F105*0.7021+G105*0.6285+1-H105*0.5884+1-I105*0.5276+J105*0.3663)/6.931</f>
        <v>0.53262795336783508</v>
      </c>
      <c r="L105" s="75">
        <f>K105/0.5164*100</f>
        <v>103.14251614404245</v>
      </c>
      <c r="M105" s="57">
        <v>374</v>
      </c>
      <c r="N105" s="57">
        <v>323</v>
      </c>
      <c r="O105" s="57">
        <v>51</v>
      </c>
      <c r="P105" s="57">
        <v>60</v>
      </c>
      <c r="Q105" s="57">
        <v>17</v>
      </c>
      <c r="R105" s="57">
        <v>0</v>
      </c>
      <c r="S105" s="57">
        <v>18</v>
      </c>
      <c r="T105" s="57">
        <v>53</v>
      </c>
      <c r="U105" s="57">
        <v>46</v>
      </c>
      <c r="V105" s="57">
        <v>94</v>
      </c>
      <c r="W105" s="57">
        <v>131</v>
      </c>
      <c r="X105" s="57">
        <v>3</v>
      </c>
      <c r="Y105" s="57">
        <v>0</v>
      </c>
      <c r="Z105" s="57">
        <v>2</v>
      </c>
      <c r="AA105" s="16"/>
    </row>
    <row r="106" spans="1:27" x14ac:dyDescent="0.2">
      <c r="A106" s="55" t="s">
        <v>129</v>
      </c>
      <c r="B106" s="56">
        <f>(P106-S106)/(N106-S106-V106+Z106)</f>
        <v>0.29775280898876405</v>
      </c>
      <c r="C106" s="56">
        <f>W106/M106</f>
        <v>0.39738805970149255</v>
      </c>
      <c r="D106" s="56">
        <f>(Q106+R106+S106)/P106</f>
        <v>0.36507936507936506</v>
      </c>
      <c r="E106" s="56">
        <f>(W106+T106)/M106</f>
        <v>0.54104477611940294</v>
      </c>
      <c r="F106" s="56">
        <f>(W106/N106)+((P106+U106+X106)/(N106+U106+X106+Z106))</f>
        <v>0.75274700119036719</v>
      </c>
      <c r="G106" s="56">
        <f>S106/W106</f>
        <v>9.3896713615023469E-2</v>
      </c>
      <c r="H106" s="56">
        <f>(Y106+Z106)/W106</f>
        <v>1.4084507042253521E-2</v>
      </c>
      <c r="I106" s="56">
        <f>V106/M106</f>
        <v>0.21641791044776118</v>
      </c>
      <c r="J106" s="56">
        <f>(U106+X106)/M106</f>
        <v>8.2089552238805971E-2</v>
      </c>
      <c r="K106" s="74">
        <f>(B106*0.7635+C106*0.7562+D106*0.75+E106*0.7248+F106*0.7021+G106*0.6285+1-H106*0.5884+1-I106*0.5276+J106*0.3663)/6.931</f>
        <v>0.53223425789670031</v>
      </c>
      <c r="L106" s="75">
        <f>K106/0.5164*100</f>
        <v>103.06627767170804</v>
      </c>
      <c r="M106" s="57">
        <v>536</v>
      </c>
      <c r="N106" s="57">
        <v>489</v>
      </c>
      <c r="O106" s="57">
        <v>61</v>
      </c>
      <c r="P106" s="57">
        <v>126</v>
      </c>
      <c r="Q106" s="57">
        <v>25</v>
      </c>
      <c r="R106" s="57">
        <v>1</v>
      </c>
      <c r="S106" s="57">
        <v>20</v>
      </c>
      <c r="T106" s="57">
        <v>77</v>
      </c>
      <c r="U106" s="57">
        <v>40</v>
      </c>
      <c r="V106" s="57">
        <v>116</v>
      </c>
      <c r="W106" s="57">
        <v>213</v>
      </c>
      <c r="X106" s="57">
        <v>4</v>
      </c>
      <c r="Y106" s="57">
        <v>0</v>
      </c>
      <c r="Z106" s="57">
        <v>3</v>
      </c>
      <c r="AA106" s="16"/>
    </row>
    <row r="107" spans="1:27" x14ac:dyDescent="0.2">
      <c r="A107" s="55" t="s">
        <v>272</v>
      </c>
      <c r="B107" s="56">
        <f>(P107-S107)/(N107-S107-V107+Z107)</f>
        <v>0.33624454148471616</v>
      </c>
      <c r="C107" s="56">
        <f>W107/M107</f>
        <v>0.36227544910179643</v>
      </c>
      <c r="D107" s="56">
        <f>(Q107+R107+S107)/P107</f>
        <v>0.27380952380952384</v>
      </c>
      <c r="E107" s="56">
        <f>(W107+T107)/M107</f>
        <v>0.49101796407185627</v>
      </c>
      <c r="F107" s="56">
        <f>(W107/N107)+((P107+U107+X107)/(N107+U107+X107+Z107))</f>
        <v>0.83601038761181112</v>
      </c>
      <c r="G107" s="56">
        <f>S107/W107</f>
        <v>5.7851239669421489E-2</v>
      </c>
      <c r="H107" s="56">
        <f>(Y107+Z107)/W107</f>
        <v>1.6528925619834711E-2</v>
      </c>
      <c r="I107" s="56">
        <f>V107/M107</f>
        <v>0.1377245508982036</v>
      </c>
      <c r="J107" s="56">
        <f>(U107+X107)/M107</f>
        <v>0.15269461077844312</v>
      </c>
      <c r="K107" s="74">
        <f>(B107*0.7635+C107*0.7562+D107*0.75+E107*0.7248+F107*0.7021+G107*0.6285+1-H107*0.5884+1-I107*0.5276+J107*0.3663)/6.931</f>
        <v>0.53221579938894936</v>
      </c>
      <c r="L107" s="75">
        <f>K107/0.5164*100</f>
        <v>103.06270321242241</v>
      </c>
      <c r="M107" s="57">
        <v>334</v>
      </c>
      <c r="N107" s="57">
        <v>281</v>
      </c>
      <c r="O107" s="57">
        <v>38</v>
      </c>
      <c r="P107" s="57">
        <v>84</v>
      </c>
      <c r="Q107" s="57">
        <v>16</v>
      </c>
      <c r="R107" s="57">
        <v>0</v>
      </c>
      <c r="S107" s="57">
        <v>7</v>
      </c>
      <c r="T107" s="57">
        <v>43</v>
      </c>
      <c r="U107" s="57">
        <v>49</v>
      </c>
      <c r="V107" s="57">
        <v>46</v>
      </c>
      <c r="W107" s="57">
        <v>121</v>
      </c>
      <c r="X107" s="57">
        <v>2</v>
      </c>
      <c r="Y107" s="57">
        <v>1</v>
      </c>
      <c r="Z107" s="57">
        <v>1</v>
      </c>
      <c r="AA107" s="16"/>
    </row>
    <row r="108" spans="1:27" x14ac:dyDescent="0.2">
      <c r="A108" s="55" t="s">
        <v>164</v>
      </c>
      <c r="B108" s="56">
        <f>(P108-S108)/(N108-S108-V108+Z108)</f>
        <v>0.31208053691275167</v>
      </c>
      <c r="C108" s="56">
        <f>W108/M108</f>
        <v>0.3902439024390244</v>
      </c>
      <c r="D108" s="56">
        <f>(Q108+R108+S108)/P108</f>
        <v>0.44036697247706424</v>
      </c>
      <c r="E108" s="56">
        <f>(W108+T108)/M108</f>
        <v>0.49796747967479676</v>
      </c>
      <c r="F108" s="56">
        <f>(W108/N108)+((P108+U108+X108)/(N108+U108+X108+Z108))</f>
        <v>0.74747308283893654</v>
      </c>
      <c r="G108" s="56">
        <f>S108/W108</f>
        <v>8.3333333333333329E-2</v>
      </c>
      <c r="H108" s="56">
        <f>(Y108+Z108)/W108</f>
        <v>1.0416666666666666E-2</v>
      </c>
      <c r="I108" s="56">
        <f>V108/M108</f>
        <v>0.26829268292682928</v>
      </c>
      <c r="J108" s="56">
        <f>(U108+X108)/M108</f>
        <v>9.3495934959349589E-2</v>
      </c>
      <c r="K108" s="74">
        <f>(B108*0.7635+C108*0.7562+D108*0.75+E108*0.7248+F108*0.7021+G108*0.6285+1-H108*0.5884+1-I108*0.5276+J108*0.3663)/6.931</f>
        <v>0.53214846542220928</v>
      </c>
      <c r="L108" s="75">
        <f>K108/0.5164*100</f>
        <v>103.04966410189955</v>
      </c>
      <c r="M108" s="57">
        <v>492</v>
      </c>
      <c r="N108" s="57">
        <v>444</v>
      </c>
      <c r="O108" s="57">
        <v>55</v>
      </c>
      <c r="P108" s="57">
        <v>109</v>
      </c>
      <c r="Q108" s="57">
        <v>29</v>
      </c>
      <c r="R108" s="57">
        <v>3</v>
      </c>
      <c r="S108" s="57">
        <v>16</v>
      </c>
      <c r="T108" s="57">
        <v>53</v>
      </c>
      <c r="U108" s="57">
        <v>42</v>
      </c>
      <c r="V108" s="57">
        <v>132</v>
      </c>
      <c r="W108" s="57">
        <v>192</v>
      </c>
      <c r="X108" s="57">
        <v>4</v>
      </c>
      <c r="Y108" s="57">
        <v>0</v>
      </c>
      <c r="Z108" s="57">
        <v>2</v>
      </c>
      <c r="AA108" s="16"/>
    </row>
    <row r="109" spans="1:27" x14ac:dyDescent="0.2">
      <c r="A109" s="55" t="s">
        <v>258</v>
      </c>
      <c r="B109" s="56">
        <f>(P109-S109)/(N109-S109-V109+Z109)</f>
        <v>0.30263157894736842</v>
      </c>
      <c r="C109" s="56">
        <f>W109/M109</f>
        <v>0.41620111731843573</v>
      </c>
      <c r="D109" s="56">
        <f>(Q109+R109+S109)/P109</f>
        <v>0.33720930232558138</v>
      </c>
      <c r="E109" s="56">
        <f>(W109+T109)/M109</f>
        <v>0.53910614525139666</v>
      </c>
      <c r="F109" s="56">
        <f>(W109/N109)+((P109+U109+X109)/(N109+U109+X109+Z109))</f>
        <v>0.76436431352632472</v>
      </c>
      <c r="G109" s="56">
        <f>S109/W109</f>
        <v>0.11409395973154363</v>
      </c>
      <c r="H109" s="56">
        <f>(Y109+Z109)/W109</f>
        <v>1.3422818791946308E-2</v>
      </c>
      <c r="I109" s="56">
        <f>V109/M109</f>
        <v>0.24301675977653631</v>
      </c>
      <c r="J109" s="56">
        <f>(U109+X109)/M109</f>
        <v>7.2625698324022353E-2</v>
      </c>
      <c r="K109" s="74">
        <f>(B109*0.7635+C109*0.7562+D109*0.75+E109*0.7248+F109*0.7021+G109*0.6285+1-H109*0.5884+1-I109*0.5276+J109*0.3663)/6.931</f>
        <v>0.53214529054160009</v>
      </c>
      <c r="L109" s="75">
        <f>K109/0.5164*100</f>
        <v>103.04904929155695</v>
      </c>
      <c r="M109" s="57">
        <v>358</v>
      </c>
      <c r="N109" s="57">
        <v>330</v>
      </c>
      <c r="O109" s="57">
        <v>41</v>
      </c>
      <c r="P109" s="57">
        <v>86</v>
      </c>
      <c r="Q109" s="57">
        <v>12</v>
      </c>
      <c r="R109" s="57">
        <v>0</v>
      </c>
      <c r="S109" s="57">
        <v>17</v>
      </c>
      <c r="T109" s="57">
        <v>44</v>
      </c>
      <c r="U109" s="57">
        <v>24</v>
      </c>
      <c r="V109" s="57">
        <v>87</v>
      </c>
      <c r="W109" s="57">
        <v>149</v>
      </c>
      <c r="X109" s="57">
        <v>2</v>
      </c>
      <c r="Y109" s="57">
        <v>0</v>
      </c>
      <c r="Z109" s="57">
        <v>2</v>
      </c>
      <c r="AA109" s="16"/>
    </row>
    <row r="110" spans="1:27" x14ac:dyDescent="0.2">
      <c r="A110" s="55" t="s">
        <v>165</v>
      </c>
      <c r="B110" s="56">
        <f>(P110-S110)/(N110-S110-V110+Z110)</f>
        <v>0.28762541806020064</v>
      </c>
      <c r="C110" s="56">
        <f>W110/M110</f>
        <v>0.38571428571428573</v>
      </c>
      <c r="D110" s="56">
        <f>(Q110+R110+S110)/P110</f>
        <v>0.42857142857142855</v>
      </c>
      <c r="E110" s="56">
        <f>(W110+T110)/M110</f>
        <v>0.52448979591836731</v>
      </c>
      <c r="F110" s="56">
        <f>(W110/N110)+((P110+U110+X110)/(N110+U110+X110+Z110))</f>
        <v>0.74636967411493216</v>
      </c>
      <c r="G110" s="56">
        <f>S110/W110</f>
        <v>0.10052910052910052</v>
      </c>
      <c r="H110" s="56">
        <f>(Y110+Z110)/W110</f>
        <v>2.6455026455026454E-2</v>
      </c>
      <c r="I110" s="56">
        <f>V110/M110</f>
        <v>0.25102040816326532</v>
      </c>
      <c r="J110" s="56">
        <f>(U110+X110)/M110</f>
        <v>9.7959183673469383E-2</v>
      </c>
      <c r="K110" s="74">
        <f>(B110*0.7635+C110*0.7562+D110*0.75+E110*0.7248+F110*0.7021+G110*0.6285+1-H110*0.5884+1-I110*0.5276+J110*0.3663)/6.931</f>
        <v>0.53209415048354625</v>
      </c>
      <c r="L110" s="75">
        <f>K110/0.5164*100</f>
        <v>103.03914610448224</v>
      </c>
      <c r="M110" s="57">
        <v>490</v>
      </c>
      <c r="N110" s="57">
        <v>436</v>
      </c>
      <c r="O110" s="57">
        <v>68</v>
      </c>
      <c r="P110" s="57">
        <v>105</v>
      </c>
      <c r="Q110" s="57">
        <v>25</v>
      </c>
      <c r="R110" s="57">
        <v>1</v>
      </c>
      <c r="S110" s="57">
        <v>19</v>
      </c>
      <c r="T110" s="57">
        <v>68</v>
      </c>
      <c r="U110" s="57">
        <v>36</v>
      </c>
      <c r="V110" s="57">
        <v>123</v>
      </c>
      <c r="W110" s="57">
        <v>189</v>
      </c>
      <c r="X110" s="57">
        <v>12</v>
      </c>
      <c r="Y110" s="57">
        <v>0</v>
      </c>
      <c r="Z110" s="57">
        <v>5</v>
      </c>
      <c r="AA110" s="16"/>
    </row>
    <row r="111" spans="1:27" x14ac:dyDescent="0.2">
      <c r="A111" s="55" t="s">
        <v>209</v>
      </c>
      <c r="B111" s="56">
        <f>(P111-S111)/(N111-S111-V111+Z111)</f>
        <v>0.3007518796992481</v>
      </c>
      <c r="C111" s="56">
        <f>W111/M111</f>
        <v>0.38837209302325582</v>
      </c>
      <c r="D111" s="56">
        <f>(Q111+R111+S111)/P111</f>
        <v>0.37113402061855671</v>
      </c>
      <c r="E111" s="56">
        <f>(W111+T111)/M111</f>
        <v>0.50232558139534889</v>
      </c>
      <c r="F111" s="56">
        <f>(W111/N111)+((P111+U111+X111)/(N111+U111+X111+Z111))</f>
        <v>0.77668298653610768</v>
      </c>
      <c r="G111" s="56">
        <f>S111/W111</f>
        <v>0.10179640718562874</v>
      </c>
      <c r="H111" s="56">
        <f>(Y111+Z111)/W111</f>
        <v>1.1976047904191617E-2</v>
      </c>
      <c r="I111" s="56">
        <f>V111/M111</f>
        <v>0.23023255813953489</v>
      </c>
      <c r="J111" s="56">
        <f>(U111+X111)/M111</f>
        <v>0.11162790697674418</v>
      </c>
      <c r="K111" s="74">
        <f>(B111*0.7635+C111*0.7562+D111*0.75+E111*0.7248+F111*0.7021+G111*0.6285+1-H111*0.5884+1-I111*0.5276+J111*0.3663)/6.931</f>
        <v>0.53201662077352962</v>
      </c>
      <c r="L111" s="75">
        <f>K111/0.5164*100</f>
        <v>103.0241326052536</v>
      </c>
      <c r="M111" s="57">
        <v>430</v>
      </c>
      <c r="N111" s="57">
        <v>380</v>
      </c>
      <c r="O111" s="57">
        <v>55</v>
      </c>
      <c r="P111" s="57">
        <v>97</v>
      </c>
      <c r="Q111" s="57">
        <v>19</v>
      </c>
      <c r="R111" s="57">
        <v>0</v>
      </c>
      <c r="S111" s="57">
        <v>17</v>
      </c>
      <c r="T111" s="57">
        <v>49</v>
      </c>
      <c r="U111" s="57">
        <v>39</v>
      </c>
      <c r="V111" s="57">
        <v>99</v>
      </c>
      <c r="W111" s="57">
        <v>167</v>
      </c>
      <c r="X111" s="57">
        <v>9</v>
      </c>
      <c r="Y111" s="57">
        <v>0</v>
      </c>
      <c r="Z111" s="57">
        <v>2</v>
      </c>
      <c r="AA111" s="16"/>
    </row>
    <row r="112" spans="1:27" x14ac:dyDescent="0.2">
      <c r="A112" s="55" t="s">
        <v>166</v>
      </c>
      <c r="B112" s="56">
        <f>(P112-S112)/(N112-S112-V112+Z112)</f>
        <v>0.28064516129032258</v>
      </c>
      <c r="C112" s="56">
        <f>W112/M112</f>
        <v>0.39795918367346939</v>
      </c>
      <c r="D112" s="56">
        <f>(Q112+R112+S112)/P112</f>
        <v>0.41666666666666669</v>
      </c>
      <c r="E112" s="56">
        <f>(W112+T112)/M112</f>
        <v>0.53265306122448974</v>
      </c>
      <c r="F112" s="56">
        <f>(W112/N112)+((P112+U112+X112)/(N112+U112+X112+Z112))</f>
        <v>0.73129251700680276</v>
      </c>
      <c r="G112" s="56">
        <f>S112/W112</f>
        <v>0.1076923076923077</v>
      </c>
      <c r="H112" s="56">
        <f>(Y112+Z112)/W112</f>
        <v>1.0256410256410256E-2</v>
      </c>
      <c r="I112" s="56">
        <f>V112/M112</f>
        <v>0.24693877551020407</v>
      </c>
      <c r="J112" s="56">
        <f>(U112+X112)/M112</f>
        <v>7.7551020408163265E-2</v>
      </c>
      <c r="K112" s="74">
        <f>(B112*0.7635+C112*0.7562+D112*0.75+E112*0.7248+F112*0.7021+G112*0.6285+1-H112*0.5884+1-I112*0.5276+J112*0.3663)/6.931</f>
        <v>0.53195621334743837</v>
      </c>
      <c r="L112" s="75">
        <f>K112/0.5164*100</f>
        <v>103.01243480779209</v>
      </c>
      <c r="M112" s="57">
        <v>490</v>
      </c>
      <c r="N112" s="57">
        <v>450</v>
      </c>
      <c r="O112" s="57">
        <v>59</v>
      </c>
      <c r="P112" s="57">
        <v>108</v>
      </c>
      <c r="Q112" s="57">
        <v>24</v>
      </c>
      <c r="R112" s="57">
        <v>0</v>
      </c>
      <c r="S112" s="57">
        <v>21</v>
      </c>
      <c r="T112" s="57">
        <v>66</v>
      </c>
      <c r="U112" s="57">
        <v>38</v>
      </c>
      <c r="V112" s="57">
        <v>121</v>
      </c>
      <c r="W112" s="57">
        <v>195</v>
      </c>
      <c r="X112" s="57">
        <v>0</v>
      </c>
      <c r="Y112" s="57">
        <v>0</v>
      </c>
      <c r="Z112" s="57">
        <v>2</v>
      </c>
      <c r="AA112" s="16"/>
    </row>
    <row r="113" spans="1:27" x14ac:dyDescent="0.2">
      <c r="A113" s="55" t="s">
        <v>155</v>
      </c>
      <c r="B113" s="56">
        <f>(P113-S113)/(N113-S113-V113+Z113)</f>
        <v>0.26385224274406333</v>
      </c>
      <c r="C113" s="56">
        <f>W113/M113</f>
        <v>0.39761431411530818</v>
      </c>
      <c r="D113" s="56">
        <f>(Q113+R113+S113)/P113</f>
        <v>0.33333333333333331</v>
      </c>
      <c r="E113" s="56">
        <f>(W113+T113)/M113</f>
        <v>0.54473161033797213</v>
      </c>
      <c r="F113" s="56">
        <f>(W113/N113)+((P113+U113+X113)/(N113+U113+X113+Z113))</f>
        <v>0.74984515564564691</v>
      </c>
      <c r="G113" s="56">
        <f>S113/W113</f>
        <v>0.1</v>
      </c>
      <c r="H113" s="56">
        <f>(Y113+Z113)/W113</f>
        <v>0.03</v>
      </c>
      <c r="I113" s="56">
        <f>V113/M113</f>
        <v>0.1312127236580517</v>
      </c>
      <c r="J113" s="56">
        <f>(U113+X113)/M113</f>
        <v>7.5546719681908542E-2</v>
      </c>
      <c r="K113" s="74">
        <f>(B113*0.7635+C113*0.7562+D113*0.75+E113*0.7248+F113*0.7021+G113*0.6285+1-H113*0.5884+1-I113*0.5276+J113*0.3663)/6.931</f>
        <v>0.53052341899269284</v>
      </c>
      <c r="L113" s="75">
        <f>K113/0.5164*100</f>
        <v>102.7349765671365</v>
      </c>
      <c r="M113" s="57">
        <v>503</v>
      </c>
      <c r="N113" s="57">
        <v>459</v>
      </c>
      <c r="O113" s="57">
        <v>55</v>
      </c>
      <c r="P113" s="57">
        <v>120</v>
      </c>
      <c r="Q113" s="57">
        <v>20</v>
      </c>
      <c r="R113" s="57">
        <v>0</v>
      </c>
      <c r="S113" s="57">
        <v>20</v>
      </c>
      <c r="T113" s="57">
        <v>74</v>
      </c>
      <c r="U113" s="57">
        <v>29</v>
      </c>
      <c r="V113" s="57">
        <v>66</v>
      </c>
      <c r="W113" s="57">
        <v>200</v>
      </c>
      <c r="X113" s="57">
        <v>9</v>
      </c>
      <c r="Y113" s="57">
        <v>0</v>
      </c>
      <c r="Z113" s="57">
        <v>6</v>
      </c>
      <c r="AA113" s="16"/>
    </row>
    <row r="114" spans="1:27" x14ac:dyDescent="0.2">
      <c r="A114" s="55" t="s">
        <v>145</v>
      </c>
      <c r="B114" s="56">
        <f>(P114-S114)/(N114-S114-V114+Z114)</f>
        <v>0.33078880407124683</v>
      </c>
      <c r="C114" s="56">
        <f>W114/M114</f>
        <v>0.38461538461538464</v>
      </c>
      <c r="D114" s="56">
        <f>(Q114+R114+S114)/P114</f>
        <v>0.28776978417266186</v>
      </c>
      <c r="E114" s="56">
        <f>(W114+T114)/M114</f>
        <v>0.49615384615384617</v>
      </c>
      <c r="F114" s="56">
        <f>(W114/N114)+((P114+U114+X114)/(N114+U114+X114+Z114))</f>
        <v>0.81720976518664379</v>
      </c>
      <c r="G114" s="56">
        <f>S114/W114</f>
        <v>4.4999999999999998E-2</v>
      </c>
      <c r="H114" s="56">
        <f>(Y114+Z114)/W114</f>
        <v>0.04</v>
      </c>
      <c r="I114" s="56">
        <f>V114/M114</f>
        <v>0.11538461538461539</v>
      </c>
      <c r="J114" s="56">
        <f>(U114+X114)/M114</f>
        <v>0.10961538461538461</v>
      </c>
      <c r="K114" s="74">
        <f>(B114*0.7635+C114*0.7562+D114*0.75+E114*0.7248+F114*0.7021+G114*0.6285+1-H114*0.5884+1-I114*0.5276+J114*0.3663)/6.931</f>
        <v>0.53046136488552731</v>
      </c>
      <c r="L114" s="75">
        <f>K114/0.5164*100</f>
        <v>102.7229598926273</v>
      </c>
      <c r="M114" s="57">
        <v>520</v>
      </c>
      <c r="N114" s="57">
        <v>455</v>
      </c>
      <c r="O114" s="57">
        <v>67</v>
      </c>
      <c r="P114" s="57">
        <v>139</v>
      </c>
      <c r="Q114" s="57">
        <v>28</v>
      </c>
      <c r="R114" s="57">
        <v>3</v>
      </c>
      <c r="S114" s="57">
        <v>9</v>
      </c>
      <c r="T114" s="57">
        <v>58</v>
      </c>
      <c r="U114" s="57">
        <v>55</v>
      </c>
      <c r="V114" s="57">
        <v>60</v>
      </c>
      <c r="W114" s="57">
        <v>200</v>
      </c>
      <c r="X114" s="57">
        <v>2</v>
      </c>
      <c r="Y114" s="57">
        <v>1</v>
      </c>
      <c r="Z114" s="57">
        <v>7</v>
      </c>
      <c r="AA114" s="16"/>
    </row>
    <row r="115" spans="1:27" x14ac:dyDescent="0.2">
      <c r="A115" s="55" t="s">
        <v>40</v>
      </c>
      <c r="B115" s="56">
        <f>(P115-S115)/(N115-S115-V115+Z115)</f>
        <v>0.32987012987012987</v>
      </c>
      <c r="C115" s="56">
        <f>W115/M115</f>
        <v>0.36541353383458647</v>
      </c>
      <c r="D115" s="56">
        <f>(Q115+R115+S115)/P115</f>
        <v>0.35135135135135137</v>
      </c>
      <c r="E115" s="56">
        <f>(W115+T115)/M115</f>
        <v>0.45864661654135336</v>
      </c>
      <c r="F115" s="56">
        <f>(W115/N115)+((P115+U115+X115)/(N115+U115+X115+Z115))</f>
        <v>0.810434595524957</v>
      </c>
      <c r="G115" s="56">
        <f>S115/W115</f>
        <v>8.6419753086419748E-2</v>
      </c>
      <c r="H115" s="56">
        <f>(Y115+Z115)/W115</f>
        <v>1.2345679012345678E-2</v>
      </c>
      <c r="I115" s="56">
        <f>V115/M115</f>
        <v>0.23458646616541354</v>
      </c>
      <c r="J115" s="56">
        <f>(U115+X115)/M115</f>
        <v>0.15338345864661654</v>
      </c>
      <c r="K115" s="74">
        <f>(B115*0.7635+C115*0.7562+D115*0.75+E115*0.7248+F115*0.7021+G115*0.6285+1-H115*0.5884+1-I115*0.5276+J115*0.3663)/6.931</f>
        <v>0.52987958848357386</v>
      </c>
      <c r="L115" s="75">
        <f>K115/0.5164*100</f>
        <v>102.61029986126529</v>
      </c>
      <c r="M115" s="57">
        <v>665</v>
      </c>
      <c r="N115" s="57">
        <v>560</v>
      </c>
      <c r="O115" s="57">
        <v>83</v>
      </c>
      <c r="P115" s="57">
        <v>148</v>
      </c>
      <c r="Q115" s="57">
        <v>30</v>
      </c>
      <c r="R115" s="57">
        <v>1</v>
      </c>
      <c r="S115" s="57">
        <v>21</v>
      </c>
      <c r="T115" s="57">
        <v>62</v>
      </c>
      <c r="U115" s="57">
        <v>92</v>
      </c>
      <c r="V115" s="57">
        <v>156</v>
      </c>
      <c r="W115" s="57">
        <v>243</v>
      </c>
      <c r="X115" s="57">
        <v>10</v>
      </c>
      <c r="Y115" s="57">
        <v>1</v>
      </c>
      <c r="Z115" s="57">
        <v>2</v>
      </c>
      <c r="AA115" s="16"/>
    </row>
    <row r="116" spans="1:27" x14ac:dyDescent="0.2">
      <c r="A116" s="55" t="s">
        <v>225</v>
      </c>
      <c r="B116" s="56">
        <f>(P116-S116)/(N116-S116-V116+Z116)</f>
        <v>0.30833333333333335</v>
      </c>
      <c r="C116" s="56">
        <f>W116/M116</f>
        <v>0.35396039603960394</v>
      </c>
      <c r="D116" s="56">
        <f>(Q116+R116+S116)/P116</f>
        <v>0.34883720930232559</v>
      </c>
      <c r="E116" s="56">
        <f>(W116+T116)/M116</f>
        <v>0.49504950495049505</v>
      </c>
      <c r="F116" s="56">
        <f>(W116/N116)+((P116+U116+X116)/(N116+U116+X116+Z116))</f>
        <v>0.80883234430258355</v>
      </c>
      <c r="G116" s="56">
        <f>S116/W116</f>
        <v>8.3916083916083919E-2</v>
      </c>
      <c r="H116" s="56">
        <f>(Y116+Z116)/W116</f>
        <v>4.195804195804196E-2</v>
      </c>
      <c r="I116" s="56">
        <f>V116/M116</f>
        <v>0.20792079207920791</v>
      </c>
      <c r="J116" s="56">
        <f>(U116+X116)/M116</f>
        <v>0.16336633663366337</v>
      </c>
      <c r="K116" s="74">
        <f>(B116*0.7635+C116*0.7562+D116*0.75+E116*0.7248+F116*0.7021+G116*0.6285+1-H116*0.5884+1-I116*0.5276+J116*0.3663)/6.931</f>
        <v>0.52944648025478624</v>
      </c>
      <c r="L116" s="75">
        <f>K116/0.5164*100</f>
        <v>102.52642917404846</v>
      </c>
      <c r="M116" s="57">
        <v>404</v>
      </c>
      <c r="N116" s="57">
        <v>332</v>
      </c>
      <c r="O116" s="57">
        <v>39</v>
      </c>
      <c r="P116" s="57">
        <v>86</v>
      </c>
      <c r="Q116" s="57">
        <v>15</v>
      </c>
      <c r="R116" s="57">
        <v>3</v>
      </c>
      <c r="S116" s="57">
        <v>12</v>
      </c>
      <c r="T116" s="57">
        <v>57</v>
      </c>
      <c r="U116" s="57">
        <v>51</v>
      </c>
      <c r="V116" s="57">
        <v>84</v>
      </c>
      <c r="W116" s="57">
        <v>143</v>
      </c>
      <c r="X116" s="57">
        <v>15</v>
      </c>
      <c r="Y116" s="57">
        <v>2</v>
      </c>
      <c r="Z116" s="57">
        <v>4</v>
      </c>
      <c r="AA116" s="16"/>
    </row>
    <row r="117" spans="1:27" x14ac:dyDescent="0.2">
      <c r="A117" s="55" t="s">
        <v>215</v>
      </c>
      <c r="B117" s="56">
        <f>(P117-S117)/(N117-S117-V117+Z117)</f>
        <v>0.30392156862745096</v>
      </c>
      <c r="C117" s="56">
        <f>W117/M117</f>
        <v>0.35446009389671362</v>
      </c>
      <c r="D117" s="56">
        <f>(Q117+R117+S117)/P117</f>
        <v>0.42499999999999999</v>
      </c>
      <c r="E117" s="56">
        <f>(W117+T117)/M117</f>
        <v>0.50704225352112675</v>
      </c>
      <c r="F117" s="56">
        <f>(W117/N117)+((P117+U117+X117)/(N117+U117+X117+Z117))</f>
        <v>0.75747261345852901</v>
      </c>
      <c r="G117" s="56">
        <f>S117/W117</f>
        <v>0.11920529801324503</v>
      </c>
      <c r="H117" s="56">
        <f>(Y117+Z117)/W117</f>
        <v>1.3245033112582781E-2</v>
      </c>
      <c r="I117" s="56">
        <f>V117/M117</f>
        <v>0.32863849765258218</v>
      </c>
      <c r="J117" s="56">
        <f>(U117+X117)/M117</f>
        <v>0.15023474178403756</v>
      </c>
      <c r="K117" s="74">
        <f>(B117*0.7635+C117*0.7562+D117*0.75+E117*0.7248+F117*0.7021+G117*0.6285+1-H117*0.5884+1-I117*0.5276+J117*0.3663)/6.931</f>
        <v>0.52906233657264057</v>
      </c>
      <c r="L117" s="75">
        <f>K117/0.5164*100</f>
        <v>102.4520403897445</v>
      </c>
      <c r="M117" s="57">
        <v>426</v>
      </c>
      <c r="N117" s="57">
        <v>360</v>
      </c>
      <c r="O117" s="57">
        <v>48</v>
      </c>
      <c r="P117" s="57">
        <v>80</v>
      </c>
      <c r="Q117" s="57">
        <v>15</v>
      </c>
      <c r="R117" s="57">
        <v>1</v>
      </c>
      <c r="S117" s="57">
        <v>18</v>
      </c>
      <c r="T117" s="57">
        <v>65</v>
      </c>
      <c r="U117" s="57">
        <v>45</v>
      </c>
      <c r="V117" s="57">
        <v>140</v>
      </c>
      <c r="W117" s="57">
        <v>151</v>
      </c>
      <c r="X117" s="57">
        <v>19</v>
      </c>
      <c r="Y117" s="57">
        <v>0</v>
      </c>
      <c r="Z117" s="57">
        <v>2</v>
      </c>
      <c r="AA117" s="16"/>
    </row>
    <row r="118" spans="1:27" x14ac:dyDescent="0.2">
      <c r="A118" s="55" t="s">
        <v>110</v>
      </c>
      <c r="B118" s="56">
        <f>(P118-S118)/(N118-S118-V118+Z118)</f>
        <v>0.30555555555555558</v>
      </c>
      <c r="C118" s="56">
        <f>W118/M118</f>
        <v>0.40139616055846422</v>
      </c>
      <c r="D118" s="56">
        <f>(Q118+R118+S118)/P118</f>
        <v>0.30128205128205127</v>
      </c>
      <c r="E118" s="56">
        <f>(W118+T118)/M118</f>
        <v>0.54973821989528793</v>
      </c>
      <c r="F118" s="56">
        <f>(W118/N118)+((P118+U118+X118)/(N118+U118+X118+Z118))</f>
        <v>0.75116752951729115</v>
      </c>
      <c r="G118" s="56">
        <f>S118/W118</f>
        <v>5.6521739130434782E-2</v>
      </c>
      <c r="H118" s="56">
        <f>(Y118+Z118)/W118</f>
        <v>3.0434782608695653E-2</v>
      </c>
      <c r="I118" s="56">
        <f>V118/M118</f>
        <v>0.1099476439790576</v>
      </c>
      <c r="J118" s="56">
        <f>(U118+X118)/M118</f>
        <v>5.06108202443281E-2</v>
      </c>
      <c r="K118" s="74">
        <f>(B118*0.7635+C118*0.7562+D118*0.75+E118*0.7248+F118*0.7021+G118*0.6285+1-H118*0.5884+1-I118*0.5276+J118*0.3663)/6.931</f>
        <v>0.52904060300755718</v>
      </c>
      <c r="L118" s="75">
        <f>K118/0.5164*100</f>
        <v>102.44783172106065</v>
      </c>
      <c r="M118" s="57">
        <v>573</v>
      </c>
      <c r="N118" s="57">
        <v>537</v>
      </c>
      <c r="O118" s="57">
        <v>70</v>
      </c>
      <c r="P118" s="57">
        <v>156</v>
      </c>
      <c r="Q118" s="57">
        <v>33</v>
      </c>
      <c r="R118" s="57">
        <v>1</v>
      </c>
      <c r="S118" s="57">
        <v>13</v>
      </c>
      <c r="T118" s="57">
        <v>85</v>
      </c>
      <c r="U118" s="57">
        <v>23</v>
      </c>
      <c r="V118" s="57">
        <v>63</v>
      </c>
      <c r="W118" s="57">
        <v>230</v>
      </c>
      <c r="X118" s="57">
        <v>6</v>
      </c>
      <c r="Y118" s="57">
        <v>0</v>
      </c>
      <c r="Z118" s="57">
        <v>7</v>
      </c>
      <c r="AA118" s="16"/>
    </row>
    <row r="119" spans="1:27" x14ac:dyDescent="0.2">
      <c r="A119" s="55" t="s">
        <v>128</v>
      </c>
      <c r="B119" s="56">
        <f>(P119-S119)/(N119-S119-V119+Z119)</f>
        <v>0.2814814814814815</v>
      </c>
      <c r="C119" s="56">
        <f>W119/M119</f>
        <v>0.40221402214022139</v>
      </c>
      <c r="D119" s="56">
        <f>(Q119+R119+S119)/P119</f>
        <v>0.44186046511627908</v>
      </c>
      <c r="E119" s="56">
        <f>(W119+T119)/M119</f>
        <v>0.51107011070110697</v>
      </c>
      <c r="F119" s="56">
        <f>(W119/N119)+((P119+U119+X119)/(N119+U119+X119+Z119))</f>
        <v>0.70806907287822884</v>
      </c>
      <c r="G119" s="56">
        <f>S119/W119</f>
        <v>6.8807339449541288E-2</v>
      </c>
      <c r="H119" s="56">
        <f>(Y119+Z119)/W119</f>
        <v>2.7522935779816515E-2</v>
      </c>
      <c r="I119" s="56">
        <f>V119/M119</f>
        <v>0.18081180811808117</v>
      </c>
      <c r="J119" s="56">
        <f>(U119+X119)/M119</f>
        <v>4.4280442804428041E-2</v>
      </c>
      <c r="K119" s="74">
        <f>(B119*0.7635+C119*0.7562+D119*0.75+E119*0.7248+F119*0.7021+G119*0.6285+1-H119*0.5884+1-I119*0.5276+J119*0.3663)/6.931</f>
        <v>0.52891273257280014</v>
      </c>
      <c r="L119" s="75">
        <f>K119/0.5164*100</f>
        <v>102.42306982432225</v>
      </c>
      <c r="M119" s="57">
        <v>542</v>
      </c>
      <c r="N119" s="57">
        <v>512</v>
      </c>
      <c r="O119" s="57">
        <v>65</v>
      </c>
      <c r="P119" s="57">
        <v>129</v>
      </c>
      <c r="Q119" s="57">
        <v>40</v>
      </c>
      <c r="R119" s="57">
        <v>2</v>
      </c>
      <c r="S119" s="57">
        <v>15</v>
      </c>
      <c r="T119" s="57">
        <v>59</v>
      </c>
      <c r="U119" s="57">
        <v>18</v>
      </c>
      <c r="V119" s="57">
        <v>98</v>
      </c>
      <c r="W119" s="57">
        <v>218</v>
      </c>
      <c r="X119" s="57">
        <v>6</v>
      </c>
      <c r="Y119" s="57">
        <v>0</v>
      </c>
      <c r="Z119" s="57">
        <v>6</v>
      </c>
      <c r="AA119" s="16"/>
    </row>
    <row r="120" spans="1:27" x14ac:dyDescent="0.2">
      <c r="A120" s="55" t="s">
        <v>68</v>
      </c>
      <c r="B120" s="56">
        <f>(P120-S120)/(N120-S120-V120+Z120)</f>
        <v>0.30272952853598017</v>
      </c>
      <c r="C120" s="56">
        <f>W120/M120</f>
        <v>0.38064516129032255</v>
      </c>
      <c r="D120" s="56">
        <f>(Q120+R120+S120)/P120</f>
        <v>0.33333333333333331</v>
      </c>
      <c r="E120" s="56">
        <f>(W120+T120)/M120</f>
        <v>0.49516129032258066</v>
      </c>
      <c r="F120" s="56">
        <f>(W120/N120)+((P120+U120+X120)/(N120+U120+X120+Z120))</f>
        <v>0.77960275019098546</v>
      </c>
      <c r="G120" s="56">
        <f>S120/W120</f>
        <v>9.3220338983050849E-2</v>
      </c>
      <c r="H120" s="56">
        <f>(Y120+Z120)/W120</f>
        <v>1.2711864406779662E-2</v>
      </c>
      <c r="I120" s="56">
        <f>V120/M120</f>
        <v>0.1967741935483871</v>
      </c>
      <c r="J120" s="56">
        <f>(U120+X120)/M120</f>
        <v>0.11129032258064517</v>
      </c>
      <c r="K120" s="74">
        <f>(B120*0.7635+C120*0.7562+D120*0.75+E120*0.7248+F120*0.7021+G120*0.6285+1-H120*0.5884+1-I120*0.5276+J120*0.3663)/6.931</f>
        <v>0.52853654058850374</v>
      </c>
      <c r="L120" s="75">
        <f>K120/0.5164*100</f>
        <v>102.35022087306425</v>
      </c>
      <c r="M120" s="57">
        <v>620</v>
      </c>
      <c r="N120" s="57">
        <v>544</v>
      </c>
      <c r="O120" s="57">
        <v>102</v>
      </c>
      <c r="P120" s="57">
        <v>144</v>
      </c>
      <c r="Q120" s="57">
        <v>26</v>
      </c>
      <c r="R120" s="57">
        <v>0</v>
      </c>
      <c r="S120" s="57">
        <v>22</v>
      </c>
      <c r="T120" s="57">
        <v>71</v>
      </c>
      <c r="U120" s="57">
        <v>64</v>
      </c>
      <c r="V120" s="57">
        <v>122</v>
      </c>
      <c r="W120" s="57">
        <v>236</v>
      </c>
      <c r="X120" s="57">
        <v>5</v>
      </c>
      <c r="Y120" s="57">
        <v>0</v>
      </c>
      <c r="Z120" s="57">
        <v>3</v>
      </c>
      <c r="AA120" s="16"/>
    </row>
    <row r="121" spans="1:27" x14ac:dyDescent="0.2">
      <c r="A121" s="55" t="s">
        <v>20</v>
      </c>
      <c r="B121" s="56">
        <f>(P121-S121)/(N121-S121-V121+Z121)</f>
        <v>0.3515625</v>
      </c>
      <c r="C121" s="56">
        <f>W121/M121</f>
        <v>0.39179632248939178</v>
      </c>
      <c r="D121" s="56">
        <f>(Q121+R121+S121)/P121</f>
        <v>0.30208333333333331</v>
      </c>
      <c r="E121" s="56">
        <f>(W121+T121)/M121</f>
        <v>0.47666195190947669</v>
      </c>
      <c r="F121" s="56">
        <f>(W121/N121)+((P121+U121+X121)/(N121+U121+X121+Z121))</f>
        <v>0.805667025765329</v>
      </c>
      <c r="G121" s="56">
        <f>S121/W121</f>
        <v>4.3321299638989168E-2</v>
      </c>
      <c r="H121" s="56">
        <f>(Y121+Z121)/W121</f>
        <v>2.8880866425992781E-2</v>
      </c>
      <c r="I121" s="56">
        <f>V121/M121</f>
        <v>0.16124469589816123</v>
      </c>
      <c r="J121" s="56">
        <f>(U121+X121)/M121</f>
        <v>9.4766619519094764E-2</v>
      </c>
      <c r="K121" s="74">
        <f>(B121*0.7635+C121*0.7562+D121*0.75+E121*0.7248+F121*0.7021+G121*0.6285+1-H121*0.5884+1-I121*0.5276+J121*0.3663)/6.931</f>
        <v>0.52839049134934779</v>
      </c>
      <c r="L121" s="75">
        <f>K121/0.5164*100</f>
        <v>102.32193868112856</v>
      </c>
      <c r="M121" s="57">
        <v>707</v>
      </c>
      <c r="N121" s="57">
        <v>632</v>
      </c>
      <c r="O121" s="57">
        <v>88</v>
      </c>
      <c r="P121" s="57">
        <v>192</v>
      </c>
      <c r="Q121" s="57">
        <v>43</v>
      </c>
      <c r="R121" s="57">
        <v>3</v>
      </c>
      <c r="S121" s="57">
        <v>12</v>
      </c>
      <c r="T121" s="57">
        <v>60</v>
      </c>
      <c r="U121" s="57">
        <v>61</v>
      </c>
      <c r="V121" s="57">
        <v>114</v>
      </c>
      <c r="W121" s="57">
        <v>277</v>
      </c>
      <c r="X121" s="57">
        <v>6</v>
      </c>
      <c r="Y121" s="57">
        <v>2</v>
      </c>
      <c r="Z121" s="57">
        <v>6</v>
      </c>
      <c r="AA121" s="16"/>
    </row>
    <row r="122" spans="1:27" x14ac:dyDescent="0.2">
      <c r="A122" s="55" t="s">
        <v>34</v>
      </c>
      <c r="B122" s="56">
        <f>(P122-S122)/(N122-S122-V122+Z122)</f>
        <v>0.23059866962305986</v>
      </c>
      <c r="C122" s="56">
        <f>W122/M122</f>
        <v>0.34167893961708395</v>
      </c>
      <c r="D122" s="56">
        <f>(Q122+R122+S122)/P122</f>
        <v>0.421875</v>
      </c>
      <c r="E122" s="56">
        <f>(W122+T122)/M122</f>
        <v>0.46833578792341679</v>
      </c>
      <c r="F122" s="56">
        <f>(W122/N122)+((P122+U122+X122)/(N122+U122+X122+Z122))</f>
        <v>0.76627393225331375</v>
      </c>
      <c r="G122" s="56">
        <f>S122/W122</f>
        <v>0.10344827586206896</v>
      </c>
      <c r="H122" s="56">
        <f>(Y122+Z122)/W122</f>
        <v>3.4482758620689655E-2</v>
      </c>
      <c r="I122" s="56">
        <f>V122/M122</f>
        <v>0.13696612665684832</v>
      </c>
      <c r="J122" s="56">
        <f>(U122+X122)/M122</f>
        <v>0.16347569955817379</v>
      </c>
      <c r="K122" s="74">
        <f>(B122*0.7635+C122*0.7562+D122*0.75+E122*0.7248+F122*0.7021+G122*0.6285+1-H122*0.5884+1-I122*0.5276+J122*0.3663)/6.931</f>
        <v>0.52815496491826464</v>
      </c>
      <c r="L122" s="75">
        <f>K122/0.5164*100</f>
        <v>102.27632937998929</v>
      </c>
      <c r="M122" s="57">
        <v>679</v>
      </c>
      <c r="N122" s="57">
        <v>560</v>
      </c>
      <c r="O122" s="57">
        <v>82</v>
      </c>
      <c r="P122" s="57">
        <v>128</v>
      </c>
      <c r="Q122" s="57">
        <v>28</v>
      </c>
      <c r="R122" s="57">
        <v>2</v>
      </c>
      <c r="S122" s="57">
        <v>24</v>
      </c>
      <c r="T122" s="57">
        <v>86</v>
      </c>
      <c r="U122" s="57">
        <v>110</v>
      </c>
      <c r="V122" s="57">
        <v>93</v>
      </c>
      <c r="W122" s="57">
        <v>232</v>
      </c>
      <c r="X122" s="57">
        <v>1</v>
      </c>
      <c r="Y122" s="57">
        <v>0</v>
      </c>
      <c r="Z122" s="57">
        <v>8</v>
      </c>
      <c r="AA122" s="16"/>
    </row>
    <row r="123" spans="1:27" x14ac:dyDescent="0.2">
      <c r="A123" s="55" t="s">
        <v>177</v>
      </c>
      <c r="B123" s="56">
        <f>(P123-S123)/(N123-S123-V123+Z123)</f>
        <v>0.27152317880794702</v>
      </c>
      <c r="C123" s="56">
        <f>W123/M123</f>
        <v>0.38428874734607221</v>
      </c>
      <c r="D123" s="56">
        <f>(Q123+R123+S123)/P123</f>
        <v>0.34951456310679613</v>
      </c>
      <c r="E123" s="56">
        <f>(W123+T123)/M123</f>
        <v>0.50530785562632696</v>
      </c>
      <c r="F123" s="56">
        <f>(W123/N123)+((P123+U123+X123)/(N123+U123+X123+Z123))</f>
        <v>0.76946684967844425</v>
      </c>
      <c r="G123" s="56">
        <f>S123/W123</f>
        <v>0.11602209944751381</v>
      </c>
      <c r="H123" s="56">
        <f>(Y123+Z123)/W123</f>
        <v>2.7624309392265192E-2</v>
      </c>
      <c r="I123" s="56">
        <f>V123/M123</f>
        <v>0.20169851380042464</v>
      </c>
      <c r="J123" s="56">
        <f>(U123+X123)/M123</f>
        <v>0.11252653927813164</v>
      </c>
      <c r="K123" s="74">
        <f>(B123*0.7635+C123*0.7562+D123*0.75+E123*0.7248+F123*0.7021+G123*0.6285+1-H123*0.5884+1-I123*0.5276+J123*0.3663)/6.931</f>
        <v>0.52777390135955726</v>
      </c>
      <c r="L123" s="75">
        <f>K123/0.5164*100</f>
        <v>102.20253705645959</v>
      </c>
      <c r="M123" s="57">
        <v>471</v>
      </c>
      <c r="N123" s="57">
        <v>413</v>
      </c>
      <c r="O123" s="57">
        <v>47</v>
      </c>
      <c r="P123" s="57">
        <v>103</v>
      </c>
      <c r="Q123" s="57">
        <v>15</v>
      </c>
      <c r="R123" s="57">
        <v>0</v>
      </c>
      <c r="S123" s="57">
        <v>21</v>
      </c>
      <c r="T123" s="57">
        <v>57</v>
      </c>
      <c r="U123" s="57">
        <v>50</v>
      </c>
      <c r="V123" s="57">
        <v>95</v>
      </c>
      <c r="W123" s="57">
        <v>181</v>
      </c>
      <c r="X123" s="57">
        <v>3</v>
      </c>
      <c r="Y123" s="57">
        <v>0</v>
      </c>
      <c r="Z123" s="57">
        <v>5</v>
      </c>
      <c r="AA123" s="16"/>
    </row>
    <row r="124" spans="1:27" x14ac:dyDescent="0.2">
      <c r="A124" s="55" t="s">
        <v>66</v>
      </c>
      <c r="B124" s="56">
        <f>(P124-S124)/(N124-S124-V124+Z124)</f>
        <v>0.33333333333333331</v>
      </c>
      <c r="C124" s="56">
        <f>W124/M124</f>
        <v>0.33868378812199035</v>
      </c>
      <c r="D124" s="56">
        <f>(Q124+R124+S124)/P124</f>
        <v>0.2937062937062937</v>
      </c>
      <c r="E124" s="56">
        <f>(W124+T124)/M124</f>
        <v>0.4462279293739968</v>
      </c>
      <c r="F124" s="56">
        <f>(W124/N124)+((P124+U124+X124)/(N124+U124+X124+Z124))</f>
        <v>0.83681857490689893</v>
      </c>
      <c r="G124" s="56">
        <f>S124/W124</f>
        <v>5.6872037914691941E-2</v>
      </c>
      <c r="H124" s="56">
        <f>(Y124+Z124)/W124</f>
        <v>1.4218009478672985E-2</v>
      </c>
      <c r="I124" s="56">
        <f>V124/M124</f>
        <v>0.16211878009630817</v>
      </c>
      <c r="J124" s="56">
        <f>(U124+X124)/M124</f>
        <v>0.18780096308186195</v>
      </c>
      <c r="K124" s="74">
        <f>(B124*0.7635+C124*0.7562+D124*0.75+E124*0.7248+F124*0.7021+G124*0.6285+1-H124*0.5884+1-I124*0.5276+J124*0.3663)/6.931</f>
        <v>0.52697800446691423</v>
      </c>
      <c r="L124" s="75">
        <f>K124/0.5164*100</f>
        <v>102.04841294866658</v>
      </c>
      <c r="M124" s="57">
        <v>623</v>
      </c>
      <c r="N124" s="57">
        <v>503</v>
      </c>
      <c r="O124" s="57">
        <v>67</v>
      </c>
      <c r="P124" s="57">
        <v>143</v>
      </c>
      <c r="Q124" s="57">
        <v>28</v>
      </c>
      <c r="R124" s="57">
        <v>2</v>
      </c>
      <c r="S124" s="57">
        <v>12</v>
      </c>
      <c r="T124" s="57">
        <v>67</v>
      </c>
      <c r="U124" s="57">
        <v>108</v>
      </c>
      <c r="V124" s="57">
        <v>101</v>
      </c>
      <c r="W124" s="57">
        <v>211</v>
      </c>
      <c r="X124" s="57">
        <v>9</v>
      </c>
      <c r="Y124" s="57">
        <v>0</v>
      </c>
      <c r="Z124" s="57">
        <v>3</v>
      </c>
      <c r="AA124" s="16"/>
    </row>
    <row r="125" spans="1:27" x14ac:dyDescent="0.2">
      <c r="A125" s="55" t="s">
        <v>278</v>
      </c>
      <c r="B125" s="56">
        <f>(P125-S125)/(N125-S125-V125+Z125)</f>
        <v>0.28000000000000003</v>
      </c>
      <c r="C125" s="56">
        <f>W125/M125</f>
        <v>0.3987730061349693</v>
      </c>
      <c r="D125" s="56">
        <f>(Q125+R125+S125)/P125</f>
        <v>0.42857142857142855</v>
      </c>
      <c r="E125" s="56">
        <f>(W125+T125)/M125</f>
        <v>0.51226993865030679</v>
      </c>
      <c r="F125" s="56">
        <f>(W125/N125)+((P125+U125+X125)/(N125+U125+X125+Z125))</f>
        <v>0.71125149324748427</v>
      </c>
      <c r="G125" s="56">
        <f>S125/W125</f>
        <v>0.1076923076923077</v>
      </c>
      <c r="H125" s="56">
        <f>(Y125+Z125)/W125</f>
        <v>7.6923076923076927E-3</v>
      </c>
      <c r="I125" s="56">
        <f>V125/M125</f>
        <v>0.27607361963190186</v>
      </c>
      <c r="J125" s="56">
        <f>(U125+X125)/M125</f>
        <v>6.7484662576687116E-2</v>
      </c>
      <c r="K125" s="74">
        <f>(B125*0.7635+C125*0.7562+D125*0.75+E125*0.7248+F125*0.7021+G125*0.6285+1-H125*0.5884+1-I125*0.5276+J125*0.3663)/6.931</f>
        <v>0.52656835887074682</v>
      </c>
      <c r="L125" s="75">
        <f>K125/0.5164*100</f>
        <v>101.96908576118258</v>
      </c>
      <c r="M125" s="57">
        <v>326</v>
      </c>
      <c r="N125" s="57">
        <v>303</v>
      </c>
      <c r="O125" s="57">
        <v>29</v>
      </c>
      <c r="P125" s="57">
        <v>70</v>
      </c>
      <c r="Q125" s="57">
        <v>14</v>
      </c>
      <c r="R125" s="57">
        <v>2</v>
      </c>
      <c r="S125" s="57">
        <v>14</v>
      </c>
      <c r="T125" s="57">
        <v>37</v>
      </c>
      <c r="U125" s="57">
        <v>21</v>
      </c>
      <c r="V125" s="57">
        <v>90</v>
      </c>
      <c r="W125" s="57">
        <v>130</v>
      </c>
      <c r="X125" s="57">
        <v>1</v>
      </c>
      <c r="Y125" s="57">
        <v>0</v>
      </c>
      <c r="Z125" s="57">
        <v>1</v>
      </c>
      <c r="AA125" s="16"/>
    </row>
    <row r="126" spans="1:27" x14ac:dyDescent="0.2">
      <c r="A126" s="55" t="s">
        <v>172</v>
      </c>
      <c r="B126" s="56">
        <f>(P126-S126)/(N126-S126-V126+Z126)</f>
        <v>0.31212121212121213</v>
      </c>
      <c r="C126" s="56">
        <f>W126/M126</f>
        <v>0.39085239085239087</v>
      </c>
      <c r="D126" s="56">
        <f>(Q126+R126+S126)/P126</f>
        <v>0.33050847457627119</v>
      </c>
      <c r="E126" s="56">
        <f>(W126+T126)/M126</f>
        <v>0.52598752598752596</v>
      </c>
      <c r="F126" s="56">
        <f>(W126/N126)+((P126+U126+X126)/(N126+U126+X126+Z126))</f>
        <v>0.76266246705045782</v>
      </c>
      <c r="G126" s="56">
        <f>S126/W126</f>
        <v>7.9787234042553196E-2</v>
      </c>
      <c r="H126" s="56">
        <f>(Y126+Z126)/W126</f>
        <v>4.2553191489361701E-2</v>
      </c>
      <c r="I126" s="56">
        <f>V126/M126</f>
        <v>0.1995841995841996</v>
      </c>
      <c r="J126" s="56">
        <f>(U126+X126)/M126</f>
        <v>8.3160083160083165E-2</v>
      </c>
      <c r="K126" s="74">
        <f>(B126*0.7635+C126*0.7562+D126*0.75+E126*0.7248+F126*0.7021+G126*0.6285+1-H126*0.5884+1-I126*0.5276+J126*0.3663)/6.931</f>
        <v>0.52643463422096826</v>
      </c>
      <c r="L126" s="75">
        <f>K126/0.5164*100</f>
        <v>101.94319020545475</v>
      </c>
      <c r="M126" s="57">
        <v>481</v>
      </c>
      <c r="N126" s="57">
        <v>433</v>
      </c>
      <c r="O126" s="57">
        <v>49</v>
      </c>
      <c r="P126" s="57">
        <v>118</v>
      </c>
      <c r="Q126" s="57">
        <v>23</v>
      </c>
      <c r="R126" s="57">
        <v>1</v>
      </c>
      <c r="S126" s="57">
        <v>15</v>
      </c>
      <c r="T126" s="57">
        <v>65</v>
      </c>
      <c r="U126" s="57">
        <v>34</v>
      </c>
      <c r="V126" s="57">
        <v>96</v>
      </c>
      <c r="W126" s="57">
        <v>188</v>
      </c>
      <c r="X126" s="57">
        <v>6</v>
      </c>
      <c r="Y126" s="57">
        <v>0</v>
      </c>
      <c r="Z126" s="57">
        <v>8</v>
      </c>
      <c r="AA126" s="16"/>
    </row>
    <row r="127" spans="1:27" x14ac:dyDescent="0.2">
      <c r="A127" s="55" t="s">
        <v>274</v>
      </c>
      <c r="B127" s="56">
        <f>(P127-S127)/(N127-S127-V127+Z127)</f>
        <v>0.34468085106382979</v>
      </c>
      <c r="C127" s="56">
        <f>W127/M127</f>
        <v>0.38738738738738737</v>
      </c>
      <c r="D127" s="56">
        <f>(Q127+R127+S127)/P127</f>
        <v>0.31034482758620691</v>
      </c>
      <c r="E127" s="56">
        <f>(W127+T127)/M127</f>
        <v>0.51351351351351349</v>
      </c>
      <c r="F127" s="56">
        <f>(W127/N127)+((P127+U127+X127)/(N127+U127+X127+Z127))</f>
        <v>0.77260686333534023</v>
      </c>
      <c r="G127" s="56">
        <f>S127/W127</f>
        <v>4.6511627906976744E-2</v>
      </c>
      <c r="H127" s="56">
        <f>(Y127+Z127)/W127</f>
        <v>3.1007751937984496E-2</v>
      </c>
      <c r="I127" s="56">
        <f>V127/M127</f>
        <v>0.18618618618618618</v>
      </c>
      <c r="J127" s="56">
        <f>(U127+X127)/M127</f>
        <v>8.1081081081081086E-2</v>
      </c>
      <c r="K127" s="74">
        <f>(B127*0.7635+C127*0.7562+D127*0.75+E127*0.7248+F127*0.7021+G127*0.6285+1-H127*0.5884+1-I127*0.5276+J127*0.3663)/6.931</f>
        <v>0.52603699772456525</v>
      </c>
      <c r="L127" s="75">
        <f>K127/0.5164*100</f>
        <v>101.86618856014044</v>
      </c>
      <c r="M127" s="57">
        <v>333</v>
      </c>
      <c r="N127" s="57">
        <v>302</v>
      </c>
      <c r="O127" s="57">
        <v>38</v>
      </c>
      <c r="P127" s="57">
        <v>87</v>
      </c>
      <c r="Q127" s="57">
        <v>18</v>
      </c>
      <c r="R127" s="57">
        <v>3</v>
      </c>
      <c r="S127" s="57">
        <v>6</v>
      </c>
      <c r="T127" s="57">
        <v>42</v>
      </c>
      <c r="U127" s="57">
        <v>25</v>
      </c>
      <c r="V127" s="57">
        <v>62</v>
      </c>
      <c r="W127" s="57">
        <v>129</v>
      </c>
      <c r="X127" s="57">
        <v>2</v>
      </c>
      <c r="Y127" s="57">
        <v>3</v>
      </c>
      <c r="Z127" s="57">
        <v>1</v>
      </c>
      <c r="AA127" s="16"/>
    </row>
    <row r="128" spans="1:27" x14ac:dyDescent="0.2">
      <c r="A128" s="55" t="s">
        <v>162</v>
      </c>
      <c r="B128" s="56">
        <f>(P128-S128)/(N128-S128-V128+Z128)</f>
        <v>0.31349206349206349</v>
      </c>
      <c r="C128" s="56">
        <f>W128/M128</f>
        <v>0.36693548387096775</v>
      </c>
      <c r="D128" s="56">
        <f>(Q128+R128+S128)/P128</f>
        <v>0.43434343434343436</v>
      </c>
      <c r="E128" s="56">
        <f>(W128+T128)/M128</f>
        <v>0.49193548387096775</v>
      </c>
      <c r="F128" s="56">
        <f>(W128/N128)+((P128+U128+X128)/(N128+U128+X128+Z128))</f>
        <v>0.73790322580645162</v>
      </c>
      <c r="G128" s="56">
        <f>S128/W128</f>
        <v>0.10989010989010989</v>
      </c>
      <c r="H128" s="56">
        <f>(Y128+Z128)/W128</f>
        <v>1.6483516483516484E-2</v>
      </c>
      <c r="I128" s="56">
        <f>V128/M128</f>
        <v>0.33266129032258063</v>
      </c>
      <c r="J128" s="56">
        <f>(U128+X128)/M128</f>
        <v>0.11895161290322581</v>
      </c>
      <c r="K128" s="74">
        <f>(B128*0.7635+C128*0.7562+D128*0.75+E128*0.7248+F128*0.7021+G128*0.6285+1-H128*0.5884+1-I128*0.5276+J128*0.3663)/6.931</f>
        <v>0.52584749454402979</v>
      </c>
      <c r="L128" s="75">
        <f>K128/0.5164*100</f>
        <v>101.82949158482376</v>
      </c>
      <c r="M128" s="57">
        <v>496</v>
      </c>
      <c r="N128" s="57">
        <v>434</v>
      </c>
      <c r="O128" s="57">
        <v>51</v>
      </c>
      <c r="P128" s="57">
        <v>99</v>
      </c>
      <c r="Q128" s="57">
        <v>23</v>
      </c>
      <c r="R128" s="57">
        <v>0</v>
      </c>
      <c r="S128" s="57">
        <v>20</v>
      </c>
      <c r="T128" s="57">
        <v>62</v>
      </c>
      <c r="U128" s="57">
        <v>52</v>
      </c>
      <c r="V128" s="57">
        <v>165</v>
      </c>
      <c r="W128" s="57">
        <v>182</v>
      </c>
      <c r="X128" s="57">
        <v>7</v>
      </c>
      <c r="Y128" s="57">
        <v>0</v>
      </c>
      <c r="Z128" s="57">
        <v>3</v>
      </c>
      <c r="AA128" s="16"/>
    </row>
    <row r="129" spans="1:27" x14ac:dyDescent="0.2">
      <c r="A129" s="55" t="s">
        <v>123</v>
      </c>
      <c r="B129" s="56">
        <f>(P129-S129)/(N129-S129-V129+Z129)</f>
        <v>0.35279187817258884</v>
      </c>
      <c r="C129" s="56">
        <f>W129/M129</f>
        <v>0.38899082568807342</v>
      </c>
      <c r="D129" s="56">
        <f>(Q129+R129+S129)/P129</f>
        <v>0.31506849315068491</v>
      </c>
      <c r="E129" s="56">
        <f>(W129+T129)/M129</f>
        <v>0.50091743119266052</v>
      </c>
      <c r="F129" s="56">
        <f>(W129/N129)+((P129+U129+X129)/(N129+U129+X129+Z129))</f>
        <v>0.78890943537499858</v>
      </c>
      <c r="G129" s="56">
        <f>S129/W129</f>
        <v>3.3018867924528301E-2</v>
      </c>
      <c r="H129" s="56">
        <f>(Y129+Z129)/W129</f>
        <v>5.6603773584905662E-2</v>
      </c>
      <c r="I129" s="56">
        <f>V129/M129</f>
        <v>0.1761467889908257</v>
      </c>
      <c r="J129" s="56">
        <f>(U129+X129)/M129</f>
        <v>8.4403669724770647E-2</v>
      </c>
      <c r="K129" s="74">
        <f>(B129*0.7635+C129*0.7562+D129*0.75+E129*0.7248+F129*0.7021+G129*0.6285+1-H129*0.5884+1-I129*0.5276+J129*0.3663)/6.931</f>
        <v>0.52549413019768643</v>
      </c>
      <c r="L129" s="75">
        <f>K129/0.5164*100</f>
        <v>101.76106316763874</v>
      </c>
      <c r="M129" s="57">
        <v>545</v>
      </c>
      <c r="N129" s="57">
        <v>487</v>
      </c>
      <c r="O129" s="57">
        <v>62</v>
      </c>
      <c r="P129" s="57">
        <v>146</v>
      </c>
      <c r="Q129" s="57">
        <v>33</v>
      </c>
      <c r="R129" s="57">
        <v>6</v>
      </c>
      <c r="S129" s="57">
        <v>7</v>
      </c>
      <c r="T129" s="57">
        <v>61</v>
      </c>
      <c r="U129" s="57">
        <v>37</v>
      </c>
      <c r="V129" s="57">
        <v>96</v>
      </c>
      <c r="W129" s="57">
        <v>212</v>
      </c>
      <c r="X129" s="57">
        <v>9</v>
      </c>
      <c r="Y129" s="57">
        <v>2</v>
      </c>
      <c r="Z129" s="57">
        <v>10</v>
      </c>
      <c r="AA129" s="16"/>
    </row>
    <row r="130" spans="1:27" x14ac:dyDescent="0.2">
      <c r="A130" s="55" t="s">
        <v>76</v>
      </c>
      <c r="B130" s="56">
        <f>(P130-S130)/(N130-S130-V130+Z130)</f>
        <v>0.23627684964200477</v>
      </c>
      <c r="C130" s="56">
        <f>W130/M130</f>
        <v>0.35515548281505727</v>
      </c>
      <c r="D130" s="56">
        <f>(Q130+R130+S130)/P130</f>
        <v>0.45378151260504201</v>
      </c>
      <c r="E130" s="56">
        <f>(W130+T130)/M130</f>
        <v>0.45008183306055649</v>
      </c>
      <c r="F130" s="56">
        <f>(W130/N130)+((P130+U130+X130)/(N130+U130+X130+Z130))</f>
        <v>0.72704367301231798</v>
      </c>
      <c r="G130" s="56">
        <f>S130/W130</f>
        <v>9.2165898617511524E-2</v>
      </c>
      <c r="H130" s="56">
        <f>(Y130+Z130)/W130</f>
        <v>1.3824884792626729E-2</v>
      </c>
      <c r="I130" s="56">
        <f>V130/M130</f>
        <v>0.15711947626841244</v>
      </c>
      <c r="J130" s="56">
        <f>(U130+X130)/M130</f>
        <v>0.12438625204582651</v>
      </c>
      <c r="K130" s="74">
        <f>(B130*0.7635+C130*0.7562+D130*0.75+E130*0.7248+F130*0.7021+G130*0.6285+1-H130*0.5884+1-I130*0.5276+J130*0.3663)/6.931</f>
        <v>0.52495122120887816</v>
      </c>
      <c r="L130" s="75">
        <f>K130/0.5164*100</f>
        <v>101.65592974610345</v>
      </c>
      <c r="M130" s="57">
        <v>611</v>
      </c>
      <c r="N130" s="57">
        <v>532</v>
      </c>
      <c r="O130" s="57">
        <v>80</v>
      </c>
      <c r="P130" s="57">
        <v>119</v>
      </c>
      <c r="Q130" s="57">
        <v>30</v>
      </c>
      <c r="R130" s="57">
        <v>4</v>
      </c>
      <c r="S130" s="57">
        <v>20</v>
      </c>
      <c r="T130" s="57">
        <v>58</v>
      </c>
      <c r="U130" s="57">
        <v>71</v>
      </c>
      <c r="V130" s="57">
        <v>96</v>
      </c>
      <c r="W130" s="57">
        <v>217</v>
      </c>
      <c r="X130" s="57">
        <v>5</v>
      </c>
      <c r="Y130" s="57">
        <v>0</v>
      </c>
      <c r="Z130" s="57">
        <v>3</v>
      </c>
      <c r="AA130" s="16"/>
    </row>
    <row r="131" spans="1:27" x14ac:dyDescent="0.2">
      <c r="A131" s="55" t="s">
        <v>70</v>
      </c>
      <c r="B131" s="56">
        <f>(P131-S131)/(N131-S131-V131+Z131)</f>
        <v>0.27877237851662406</v>
      </c>
      <c r="C131" s="56">
        <f>W131/M131</f>
        <v>0.37802907915993539</v>
      </c>
      <c r="D131" s="56">
        <f>(Q131+R131+S131)/P131</f>
        <v>0.38931297709923662</v>
      </c>
      <c r="E131" s="56">
        <f>(W131+T131)/M131</f>
        <v>0.52019386106623589</v>
      </c>
      <c r="F131" s="56">
        <f>(W131/N131)+((P131+U131+X131)/(N131+U131+X131+Z131))</f>
        <v>0.72906498731741454</v>
      </c>
      <c r="G131" s="56">
        <f>S131/W131</f>
        <v>9.4017094017094016E-2</v>
      </c>
      <c r="H131" s="56">
        <f>(Y131+Z131)/W131</f>
        <v>2.1367521367521368E-2</v>
      </c>
      <c r="I131" s="56">
        <f>V131/M131</f>
        <v>0.23586429725363489</v>
      </c>
      <c r="J131" s="56">
        <f>(U131+X131)/M131</f>
        <v>9.5315024232633286E-2</v>
      </c>
      <c r="K131" s="74">
        <f>(B131*0.7635+C131*0.7562+D131*0.75+E131*0.7248+F131*0.7021+G131*0.6285+1-H131*0.5884+1-I131*0.5276+J131*0.3663)/6.931</f>
        <v>0.52468547911433661</v>
      </c>
      <c r="L131" s="75">
        <f>K131/0.5164*100</f>
        <v>101.60446923205588</v>
      </c>
      <c r="M131" s="57">
        <v>619</v>
      </c>
      <c r="N131" s="57">
        <v>555</v>
      </c>
      <c r="O131" s="57">
        <v>82</v>
      </c>
      <c r="P131" s="57">
        <v>131</v>
      </c>
      <c r="Q131" s="57">
        <v>21</v>
      </c>
      <c r="R131" s="57">
        <v>8</v>
      </c>
      <c r="S131" s="57">
        <v>22</v>
      </c>
      <c r="T131" s="57">
        <v>88</v>
      </c>
      <c r="U131" s="57">
        <v>53</v>
      </c>
      <c r="V131" s="57">
        <v>146</v>
      </c>
      <c r="W131" s="57">
        <v>234</v>
      </c>
      <c r="X131" s="57">
        <v>6</v>
      </c>
      <c r="Y131" s="57">
        <v>1</v>
      </c>
      <c r="Z131" s="57">
        <v>4</v>
      </c>
      <c r="AA131" s="16"/>
    </row>
    <row r="132" spans="1:27" x14ac:dyDescent="0.2">
      <c r="A132" s="55" t="s">
        <v>32</v>
      </c>
      <c r="B132" s="56">
        <f>(P132-S132)/(N132-S132-V132+Z132)</f>
        <v>0.30413625304136255</v>
      </c>
      <c r="C132" s="56">
        <f>W132/M132</f>
        <v>0.35337243401759533</v>
      </c>
      <c r="D132" s="56">
        <f>(Q132+R132+S132)/P132</f>
        <v>0.36551724137931035</v>
      </c>
      <c r="E132" s="56">
        <f>(W132+T132)/M132</f>
        <v>0.44868035190615835</v>
      </c>
      <c r="F132" s="56">
        <f>(W132/N132)+((P132+U132+X132)/(N132+U132+X132+Z132))</f>
        <v>0.79158527848929805</v>
      </c>
      <c r="G132" s="56">
        <f>S132/W132</f>
        <v>8.2987551867219914E-2</v>
      </c>
      <c r="H132" s="56">
        <f>(Y132+Z132)/W132</f>
        <v>2.9045643153526972E-2</v>
      </c>
      <c r="I132" s="56">
        <f>V132/M132</f>
        <v>0.21260997067448681</v>
      </c>
      <c r="J132" s="56">
        <f>(U132+X132)/M132</f>
        <v>0.15542521994134897</v>
      </c>
      <c r="K132" s="74">
        <f>(B132*0.7635+C132*0.7562+D132*0.75+E132*0.7248+F132*0.7021+G132*0.6285+1-H132*0.5884+1-I132*0.5276+J132*0.3663)/6.931</f>
        <v>0.52436418920476957</v>
      </c>
      <c r="L132" s="75">
        <f>K132/0.5164*100</f>
        <v>101.54225197613664</v>
      </c>
      <c r="M132" s="57">
        <v>682</v>
      </c>
      <c r="N132" s="57">
        <v>569</v>
      </c>
      <c r="O132" s="57">
        <v>83</v>
      </c>
      <c r="P132" s="57">
        <v>145</v>
      </c>
      <c r="Q132" s="57">
        <v>30</v>
      </c>
      <c r="R132" s="57">
        <v>3</v>
      </c>
      <c r="S132" s="57">
        <v>20</v>
      </c>
      <c r="T132" s="57">
        <v>65</v>
      </c>
      <c r="U132" s="57">
        <v>95</v>
      </c>
      <c r="V132" s="57">
        <v>145</v>
      </c>
      <c r="W132" s="57">
        <v>241</v>
      </c>
      <c r="X132" s="57">
        <v>11</v>
      </c>
      <c r="Y132" s="57">
        <v>0</v>
      </c>
      <c r="Z132" s="57">
        <v>7</v>
      </c>
      <c r="AA132" s="16"/>
    </row>
    <row r="133" spans="1:27" x14ac:dyDescent="0.2">
      <c r="A133" s="55" t="s">
        <v>269</v>
      </c>
      <c r="B133" s="56">
        <f>(P133-S133)/(N133-S133-V133+Z133)</f>
        <v>0.33035714285714285</v>
      </c>
      <c r="C133" s="56">
        <f>W133/M133</f>
        <v>0.37313432835820898</v>
      </c>
      <c r="D133" s="56">
        <f>(Q133+R133+S133)/P133</f>
        <v>0.34567901234567899</v>
      </c>
      <c r="E133" s="56">
        <f>(W133+T133)/M133</f>
        <v>0.5074626865671642</v>
      </c>
      <c r="F133" s="56">
        <f>(W133/N133)+((P133+U133+X133)/(N133+U133+X133+Z133))</f>
        <v>0.74923662608557717</v>
      </c>
      <c r="G133" s="56">
        <f>S133/W133</f>
        <v>5.6000000000000001E-2</v>
      </c>
      <c r="H133" s="56">
        <f>(Y133+Z133)/W133</f>
        <v>1.6E-2</v>
      </c>
      <c r="I133" s="56">
        <f>V133/M133</f>
        <v>0.21492537313432836</v>
      </c>
      <c r="J133" s="56">
        <f>(U133+X133)/M133</f>
        <v>9.2537313432835819E-2</v>
      </c>
      <c r="K133" s="74">
        <f>(B133*0.7635+C133*0.7562+D133*0.75+E133*0.7248+F133*0.7021+G133*0.6285+1-H133*0.5884+1-I133*0.5276+J133*0.3663)/6.931</f>
        <v>0.52427968523712398</v>
      </c>
      <c r="L133" s="75">
        <f>K133/0.5164*100</f>
        <v>101.52588792353292</v>
      </c>
      <c r="M133" s="57">
        <v>335</v>
      </c>
      <c r="N133" s="57">
        <v>302</v>
      </c>
      <c r="O133" s="57">
        <v>38</v>
      </c>
      <c r="P133" s="57">
        <v>81</v>
      </c>
      <c r="Q133" s="57">
        <v>19</v>
      </c>
      <c r="R133" s="57">
        <v>2</v>
      </c>
      <c r="S133" s="57">
        <v>7</v>
      </c>
      <c r="T133" s="57">
        <v>45</v>
      </c>
      <c r="U133" s="57">
        <v>29</v>
      </c>
      <c r="V133" s="57">
        <v>72</v>
      </c>
      <c r="W133" s="57">
        <v>125</v>
      </c>
      <c r="X133" s="57">
        <v>2</v>
      </c>
      <c r="Y133" s="57">
        <v>1</v>
      </c>
      <c r="Z133" s="57">
        <v>1</v>
      </c>
      <c r="AA133" s="16"/>
    </row>
    <row r="134" spans="1:27" x14ac:dyDescent="0.2">
      <c r="A134" s="55" t="s">
        <v>65</v>
      </c>
      <c r="B134" s="56">
        <f>(P134-S134)/(N134-S134-V134+Z134)</f>
        <v>0.30905077262693159</v>
      </c>
      <c r="C134" s="56">
        <f>W134/M134</f>
        <v>0.40127388535031849</v>
      </c>
      <c r="D134" s="56">
        <f>(Q134+R134+S134)/P134</f>
        <v>0.25153374233128833</v>
      </c>
      <c r="E134" s="56">
        <f>(W134+T134)/M134</f>
        <v>0.54140127388535031</v>
      </c>
      <c r="F134" s="56">
        <f>(W134/N134)+((P134+U134+X134)/(N134+U134+X134+Z134))</f>
        <v>0.75834854239629057</v>
      </c>
      <c r="G134" s="56">
        <f>S134/W134</f>
        <v>9.1269841269841265E-2</v>
      </c>
      <c r="H134" s="56">
        <f>(Y134+Z134)/W134</f>
        <v>1.5873015873015872E-2</v>
      </c>
      <c r="I134" s="56">
        <f>V134/M134</f>
        <v>0.1751592356687898</v>
      </c>
      <c r="J134" s="56">
        <f>(U134+X134)/M134</f>
        <v>6.5286624203821655E-2</v>
      </c>
      <c r="K134" s="76">
        <f>(B134*0.7635+C134*0.7562+D134*0.75+E134*0.7248+F134*0.7021+G134*0.6285+1-H134*0.5884+1-I134*0.5276+J134*0.3663)/6.931</f>
        <v>0.52408338321814973</v>
      </c>
      <c r="L134" s="77">
        <f>K134/0.5164*100</f>
        <v>101.48787436447518</v>
      </c>
      <c r="M134" s="57">
        <v>628</v>
      </c>
      <c r="N134" s="57">
        <v>582</v>
      </c>
      <c r="O134" s="57">
        <v>69</v>
      </c>
      <c r="P134" s="57">
        <v>163</v>
      </c>
      <c r="Q134" s="57">
        <v>16</v>
      </c>
      <c r="R134" s="57">
        <v>2</v>
      </c>
      <c r="S134" s="57">
        <v>23</v>
      </c>
      <c r="T134" s="57">
        <v>88</v>
      </c>
      <c r="U134" s="57">
        <v>38</v>
      </c>
      <c r="V134" s="57">
        <v>110</v>
      </c>
      <c r="W134" s="57">
        <v>252</v>
      </c>
      <c r="X134" s="57">
        <v>3</v>
      </c>
      <c r="Y134" s="57">
        <v>0</v>
      </c>
      <c r="Z134" s="57">
        <v>4</v>
      </c>
      <c r="AA134" s="16"/>
    </row>
    <row r="135" spans="1:27" x14ac:dyDescent="0.2">
      <c r="A135" s="55" t="s">
        <v>115</v>
      </c>
      <c r="B135" s="56">
        <f>(P135-S135)/(N135-S135-V135+Z135)</f>
        <v>0.26515151515151514</v>
      </c>
      <c r="C135" s="56">
        <f>W135/M135</f>
        <v>0.37588652482269502</v>
      </c>
      <c r="D135" s="56">
        <f>(Q135+R135+S135)/P135</f>
        <v>0.4462809917355372</v>
      </c>
      <c r="E135" s="56">
        <f>(W135+T135)/M135</f>
        <v>0.5</v>
      </c>
      <c r="F135" s="56">
        <f>(W135/N135)+((P135+U135+X135)/(N135+U135+X135+Z135))</f>
        <v>0.70037313946603885</v>
      </c>
      <c r="G135" s="56">
        <f>S135/W135</f>
        <v>7.5471698113207544E-2</v>
      </c>
      <c r="H135" s="56">
        <f>(Y135+Z135)/W135</f>
        <v>2.8301886792452831E-2</v>
      </c>
      <c r="I135" s="56">
        <f>V135/M135</f>
        <v>0.19326241134751773</v>
      </c>
      <c r="J135" s="56">
        <f>(U135+X135)/M135</f>
        <v>7.4468085106382975E-2</v>
      </c>
      <c r="K135" s="76">
        <f>(B135*0.7635+C135*0.7562+D135*0.75+E135*0.7248+F135*0.7021+G135*0.6285+1-H135*0.5884+1-I135*0.5276+J135*0.3663)/6.931</f>
        <v>0.52396837979120647</v>
      </c>
      <c r="L135" s="77">
        <f>K135/0.5164*100</f>
        <v>101.46560414237152</v>
      </c>
      <c r="M135" s="57">
        <v>564</v>
      </c>
      <c r="N135" s="57">
        <v>516</v>
      </c>
      <c r="O135" s="57">
        <v>61</v>
      </c>
      <c r="P135" s="57">
        <v>121</v>
      </c>
      <c r="Q135" s="57">
        <v>33</v>
      </c>
      <c r="R135" s="57">
        <v>5</v>
      </c>
      <c r="S135" s="57">
        <v>16</v>
      </c>
      <c r="T135" s="57">
        <v>70</v>
      </c>
      <c r="U135" s="57">
        <v>40</v>
      </c>
      <c r="V135" s="57">
        <v>109</v>
      </c>
      <c r="W135" s="57">
        <v>212</v>
      </c>
      <c r="X135" s="57">
        <v>2</v>
      </c>
      <c r="Y135" s="57">
        <v>1</v>
      </c>
      <c r="Z135" s="57">
        <v>5</v>
      </c>
      <c r="AA135" s="16"/>
    </row>
    <row r="136" spans="1:27" x14ac:dyDescent="0.2">
      <c r="A136" s="55" t="s">
        <v>212</v>
      </c>
      <c r="B136" s="56">
        <f>(P136-S136)/(N136-S136-V136+Z136)</f>
        <v>0.29880478087649404</v>
      </c>
      <c r="C136" s="56">
        <f>W136/M136</f>
        <v>0.37616822429906543</v>
      </c>
      <c r="D136" s="56">
        <f>(Q136+R136+S136)/P136</f>
        <v>0.39560439560439559</v>
      </c>
      <c r="E136" s="56">
        <f>(W136+T136)/M136</f>
        <v>0.51168224299065423</v>
      </c>
      <c r="F136" s="56">
        <f>(W136/N136)+((P136+U136+X136)/(N136+U136+X136+Z136))</f>
        <v>0.72209543818976551</v>
      </c>
      <c r="G136" s="56">
        <f>S136/W136</f>
        <v>9.9378881987577633E-2</v>
      </c>
      <c r="H136" s="56">
        <f>(Y136+Z136)/W136</f>
        <v>6.2111801242236021E-3</v>
      </c>
      <c r="I136" s="56">
        <f>V136/M136</f>
        <v>0.28271028037383178</v>
      </c>
      <c r="J136" s="56">
        <f>(U136+X136)/M136</f>
        <v>9.3457943925233641E-2</v>
      </c>
      <c r="K136" s="76">
        <f>(B136*0.7635+C136*0.7562+D136*0.75+E136*0.7248+F136*0.7021+G136*0.6285+1-H136*0.5884+1-I136*0.5276+J136*0.3663)/6.931</f>
        <v>0.52388260350148497</v>
      </c>
      <c r="L136" s="77">
        <f>K136/0.5164*100</f>
        <v>101.44899370671669</v>
      </c>
      <c r="M136" s="57">
        <v>428</v>
      </c>
      <c r="N136" s="57">
        <v>387</v>
      </c>
      <c r="O136" s="57">
        <v>46</v>
      </c>
      <c r="P136" s="57">
        <v>91</v>
      </c>
      <c r="Q136" s="57">
        <v>18</v>
      </c>
      <c r="R136" s="57">
        <v>2</v>
      </c>
      <c r="S136" s="57">
        <v>16</v>
      </c>
      <c r="T136" s="57">
        <v>58</v>
      </c>
      <c r="U136" s="57">
        <v>33</v>
      </c>
      <c r="V136" s="57">
        <v>121</v>
      </c>
      <c r="W136" s="57">
        <v>161</v>
      </c>
      <c r="X136" s="57">
        <v>7</v>
      </c>
      <c r="Y136" s="57">
        <v>0</v>
      </c>
      <c r="Z136" s="57">
        <v>1</v>
      </c>
      <c r="AA136" s="16"/>
    </row>
    <row r="137" spans="1:27" x14ac:dyDescent="0.2">
      <c r="A137" s="55" t="s">
        <v>239</v>
      </c>
      <c r="B137" s="56">
        <f>(P137-S137)/(N137-S137-V137+Z137)</f>
        <v>0.27083333333333331</v>
      </c>
      <c r="C137" s="56">
        <f>W137/M137</f>
        <v>0.40519480519480522</v>
      </c>
      <c r="D137" s="56">
        <f>(Q137+R137+S137)/P137</f>
        <v>0.38095238095238093</v>
      </c>
      <c r="E137" s="56">
        <f>(W137+T137)/M137</f>
        <v>0.53246753246753242</v>
      </c>
      <c r="F137" s="56">
        <f>(W137/N137)+((P137+U137+X137)/(N137+U137+X137+Z137))</f>
        <v>0.71872172771049181</v>
      </c>
      <c r="G137" s="56">
        <f>S137/W137</f>
        <v>0.12179487179487179</v>
      </c>
      <c r="H137" s="56">
        <f>(Y137+Z137)/W137</f>
        <v>3.2051282051282048E-2</v>
      </c>
      <c r="I137" s="56">
        <f>V137/M137</f>
        <v>0.26493506493506491</v>
      </c>
      <c r="J137" s="56">
        <f>(U137+X137)/M137</f>
        <v>6.2337662337662338E-2</v>
      </c>
      <c r="K137" s="76">
        <f>(B137*0.7635+C137*0.7562+D137*0.75+E137*0.7248+F137*0.7021+G137*0.6285+1-H137*0.5884+1-I137*0.5276+J137*0.3663)/6.931</f>
        <v>0.52376200951944152</v>
      </c>
      <c r="L137" s="77">
        <f>K137/0.5164*100</f>
        <v>101.42564088292826</v>
      </c>
      <c r="M137" s="57">
        <v>385</v>
      </c>
      <c r="N137" s="57">
        <v>356</v>
      </c>
      <c r="O137" s="57">
        <v>47</v>
      </c>
      <c r="P137" s="57">
        <v>84</v>
      </c>
      <c r="Q137" s="57">
        <v>11</v>
      </c>
      <c r="R137" s="57">
        <v>2</v>
      </c>
      <c r="S137" s="57">
        <v>19</v>
      </c>
      <c r="T137" s="57">
        <v>49</v>
      </c>
      <c r="U137" s="57">
        <v>20</v>
      </c>
      <c r="V137" s="57">
        <v>102</v>
      </c>
      <c r="W137" s="57">
        <v>156</v>
      </c>
      <c r="X137" s="57">
        <v>4</v>
      </c>
      <c r="Y137" s="57">
        <v>0</v>
      </c>
      <c r="Z137" s="57">
        <v>5</v>
      </c>
      <c r="AA137" s="16"/>
    </row>
    <row r="138" spans="1:27" x14ac:dyDescent="0.2">
      <c r="A138" s="55" t="s">
        <v>104</v>
      </c>
      <c r="B138" s="56">
        <f>(P138-S138)/(N138-S138-V138+Z138)</f>
        <v>0.2979683972911964</v>
      </c>
      <c r="C138" s="56">
        <f>W138/M138</f>
        <v>0.39242685025817559</v>
      </c>
      <c r="D138" s="56">
        <f>(Q138+R138+S138)/P138</f>
        <v>0.33333333333333331</v>
      </c>
      <c r="E138" s="56">
        <f>(W138+T138)/M138</f>
        <v>0.49913941480206542</v>
      </c>
      <c r="F138" s="56">
        <f>(W138/N138)+((P138+U138+X138)/(N138+U138+X138+Z138))</f>
        <v>0.74901087791268506</v>
      </c>
      <c r="G138" s="56">
        <f>S138/W138</f>
        <v>6.5789473684210523E-2</v>
      </c>
      <c r="H138" s="56">
        <f>(Y138+Z138)/W138</f>
        <v>3.9473684210526314E-2</v>
      </c>
      <c r="I138" s="56">
        <f>V138/M138</f>
        <v>0.14113597246127366</v>
      </c>
      <c r="J138" s="56">
        <f>(U138+X138)/M138</f>
        <v>6.7125645438898457E-2</v>
      </c>
      <c r="K138" s="76">
        <f>(B138*0.7635+C138*0.7562+D138*0.75+E138*0.7248+F138*0.7021+G138*0.6285+1-H138*0.5884+1-I138*0.5276+J138*0.3663)/6.931</f>
        <v>0.52375645563451845</v>
      </c>
      <c r="L138" s="77">
        <f>K138/0.5164*100</f>
        <v>101.42456538236222</v>
      </c>
      <c r="M138" s="57">
        <v>581</v>
      </c>
      <c r="N138" s="57">
        <v>533</v>
      </c>
      <c r="O138" s="57">
        <v>90</v>
      </c>
      <c r="P138" s="57">
        <v>147</v>
      </c>
      <c r="Q138" s="57">
        <v>32</v>
      </c>
      <c r="R138" s="57">
        <v>2</v>
      </c>
      <c r="S138" s="57">
        <v>15</v>
      </c>
      <c r="T138" s="57">
        <v>62</v>
      </c>
      <c r="U138" s="57">
        <v>37</v>
      </c>
      <c r="V138" s="57">
        <v>82</v>
      </c>
      <c r="W138" s="57">
        <v>228</v>
      </c>
      <c r="X138" s="57">
        <v>2</v>
      </c>
      <c r="Y138" s="57">
        <v>2</v>
      </c>
      <c r="Z138" s="57">
        <v>7</v>
      </c>
      <c r="AA138" s="16"/>
    </row>
    <row r="139" spans="1:27" x14ac:dyDescent="0.2">
      <c r="A139" s="55" t="s">
        <v>273</v>
      </c>
      <c r="B139" s="56">
        <f>(P139-S139)/(N139-S139-V139+Z139)</f>
        <v>0.32487309644670048</v>
      </c>
      <c r="C139" s="56">
        <f>W139/M139</f>
        <v>0.39039039039039036</v>
      </c>
      <c r="D139" s="56">
        <f>(Q139+R139+S139)/P139</f>
        <v>0.33766233766233766</v>
      </c>
      <c r="E139" s="56">
        <f>(W139+T139)/M139</f>
        <v>0.47147147147147145</v>
      </c>
      <c r="F139" s="56">
        <f>(W139/N139)+((P139+U139+X139)/(N139+U139+X139+Z139))</f>
        <v>0.76856789472617049</v>
      </c>
      <c r="G139" s="56">
        <f>S139/W139</f>
        <v>0.1</v>
      </c>
      <c r="H139" s="56">
        <f>(Y139+Z139)/W139</f>
        <v>1.5384615384615385E-2</v>
      </c>
      <c r="I139" s="56">
        <f>V139/M139</f>
        <v>0.26426426426426425</v>
      </c>
      <c r="J139" s="56">
        <f>(U139+X139)/M139</f>
        <v>9.90990990990991E-2</v>
      </c>
      <c r="K139" s="76">
        <f>(B139*0.7635+C139*0.7562+D139*0.75+E139*0.7248+F139*0.7021+G139*0.6285+1-H139*0.5884+1-I139*0.5276+J139*0.3663)/6.931</f>
        <v>0.52351846537132529</v>
      </c>
      <c r="L139" s="77">
        <f>K139/0.5164*100</f>
        <v>101.37847896423806</v>
      </c>
      <c r="M139" s="57">
        <v>333</v>
      </c>
      <c r="N139" s="57">
        <v>298</v>
      </c>
      <c r="O139" s="57">
        <v>43</v>
      </c>
      <c r="P139" s="57">
        <v>77</v>
      </c>
      <c r="Q139" s="57">
        <v>12</v>
      </c>
      <c r="R139" s="57">
        <v>1</v>
      </c>
      <c r="S139" s="57">
        <v>13</v>
      </c>
      <c r="T139" s="57">
        <v>27</v>
      </c>
      <c r="U139" s="57">
        <v>27</v>
      </c>
      <c r="V139" s="57">
        <v>88</v>
      </c>
      <c r="W139" s="57">
        <v>130</v>
      </c>
      <c r="X139" s="57">
        <v>6</v>
      </c>
      <c r="Y139" s="57">
        <v>2</v>
      </c>
      <c r="Z139" s="57">
        <v>0</v>
      </c>
      <c r="AA139" s="16"/>
    </row>
    <row r="140" spans="1:27" x14ac:dyDescent="0.2">
      <c r="A140" s="55" t="s">
        <v>265</v>
      </c>
      <c r="B140" s="56">
        <f>(P140-S140)/(N140-S140-V140+Z140)</f>
        <v>0.32828282828282829</v>
      </c>
      <c r="C140" s="56">
        <f>W140/M140</f>
        <v>0.34411764705882353</v>
      </c>
      <c r="D140" s="56">
        <f>(Q140+R140+S140)/P140</f>
        <v>0.33783783783783783</v>
      </c>
      <c r="E140" s="56">
        <f>(W140+T140)/M140</f>
        <v>0.44411764705882351</v>
      </c>
      <c r="F140" s="56">
        <f>(W140/N140)+((P140+U140+X140)/(N140+U140+X140+Z140))</f>
        <v>0.79724655819774715</v>
      </c>
      <c r="G140" s="56">
        <f>S140/W140</f>
        <v>7.6923076923076927E-2</v>
      </c>
      <c r="H140" s="56">
        <f>(Y140+Z140)/W140</f>
        <v>1.7094017094017096E-2</v>
      </c>
      <c r="I140" s="56">
        <f>V140/M140</f>
        <v>0.22647058823529412</v>
      </c>
      <c r="J140" s="56">
        <f>(U140+X140)/M140</f>
        <v>0.16470588235294117</v>
      </c>
      <c r="K140" s="76">
        <f>(B140*0.7635+C140*0.7562+D140*0.75+E140*0.7248+F140*0.7021+G140*0.6285+1-H140*0.5884+1-I140*0.5276+J140*0.3663)/6.931</f>
        <v>0.52301562229375975</v>
      </c>
      <c r="L140" s="77">
        <f>K140/0.5164*100</f>
        <v>101.28110423969012</v>
      </c>
      <c r="M140" s="57">
        <v>340</v>
      </c>
      <c r="N140" s="57">
        <v>282</v>
      </c>
      <c r="O140" s="57">
        <v>46</v>
      </c>
      <c r="P140" s="57">
        <v>74</v>
      </c>
      <c r="Q140" s="57">
        <v>16</v>
      </c>
      <c r="R140" s="57">
        <v>0</v>
      </c>
      <c r="S140" s="57">
        <v>9</v>
      </c>
      <c r="T140" s="57">
        <v>34</v>
      </c>
      <c r="U140" s="57">
        <v>43</v>
      </c>
      <c r="V140" s="57">
        <v>77</v>
      </c>
      <c r="W140" s="57">
        <v>117</v>
      </c>
      <c r="X140" s="57">
        <v>13</v>
      </c>
      <c r="Y140" s="57">
        <v>0</v>
      </c>
      <c r="Z140" s="57">
        <v>2</v>
      </c>
      <c r="AA140" s="16"/>
    </row>
    <row r="141" spans="1:27" x14ac:dyDescent="0.2">
      <c r="A141" s="55" t="s">
        <v>259</v>
      </c>
      <c r="B141" s="56">
        <f>(P141-S141)/(N141-S141-V141+Z141)</f>
        <v>0.30172413793103448</v>
      </c>
      <c r="C141" s="56">
        <f>W141/M141</f>
        <v>0.38243626062322944</v>
      </c>
      <c r="D141" s="56">
        <f>(Q141+R141+S141)/P141</f>
        <v>0.35802469135802467</v>
      </c>
      <c r="E141" s="56">
        <f>(W141+T141)/M141</f>
        <v>0.47592067988668557</v>
      </c>
      <c r="F141" s="56">
        <f>(W141/N141)+((P141+U141+X141)/(N141+U141+X141+Z141))</f>
        <v>0.74747447752418616</v>
      </c>
      <c r="G141" s="56">
        <f>S141/W141</f>
        <v>8.1481481481481488E-2</v>
      </c>
      <c r="H141" s="56">
        <f>(Y141+Z141)/W141</f>
        <v>1.4814814814814815E-2</v>
      </c>
      <c r="I141" s="56">
        <f>V141/M141</f>
        <v>0.21813031161473087</v>
      </c>
      <c r="J141" s="56">
        <f>(U141+X141)/M141</f>
        <v>9.3484419263456089E-2</v>
      </c>
      <c r="K141" s="76">
        <f>(B141*0.7635+C141*0.7562+D141*0.75+E141*0.7248+F141*0.7021+G141*0.6285+1-H141*0.5884+1-I141*0.5276+J141*0.3663)/6.931</f>
        <v>0.52221673669111179</v>
      </c>
      <c r="L141" s="77">
        <f>K141/0.5164*100</f>
        <v>101.12640137318198</v>
      </c>
      <c r="M141" s="57">
        <v>353</v>
      </c>
      <c r="N141" s="57">
        <v>318</v>
      </c>
      <c r="O141" s="57">
        <v>48</v>
      </c>
      <c r="P141" s="57">
        <v>81</v>
      </c>
      <c r="Q141" s="57">
        <v>15</v>
      </c>
      <c r="R141" s="57">
        <v>3</v>
      </c>
      <c r="S141" s="57">
        <v>11</v>
      </c>
      <c r="T141" s="57">
        <v>33</v>
      </c>
      <c r="U141" s="57">
        <v>30</v>
      </c>
      <c r="V141" s="57">
        <v>77</v>
      </c>
      <c r="W141" s="57">
        <v>135</v>
      </c>
      <c r="X141" s="57">
        <v>3</v>
      </c>
      <c r="Y141" s="57">
        <v>0</v>
      </c>
      <c r="Z141" s="57">
        <v>2</v>
      </c>
      <c r="AA141" s="16"/>
    </row>
    <row r="142" spans="1:27" x14ac:dyDescent="0.2">
      <c r="A142" s="55" t="s">
        <v>102</v>
      </c>
      <c r="B142" s="56">
        <f>(P142-S142)/(N142-S142-V142+Z142)</f>
        <v>0.30512820512820515</v>
      </c>
      <c r="C142" s="56">
        <f>W142/M142</f>
        <v>0.35334476843910806</v>
      </c>
      <c r="D142" s="56">
        <f>(Q142+R142+S142)/P142</f>
        <v>0.35877862595419846</v>
      </c>
      <c r="E142" s="56">
        <f>(W142+T142)/M142</f>
        <v>0.45969125214408235</v>
      </c>
      <c r="F142" s="56">
        <f>(W142/N142)+((P142+U142+X142)/(N142+U142+X142+Z142))</f>
        <v>0.76795294488210541</v>
      </c>
      <c r="G142" s="56">
        <f>S142/W142</f>
        <v>5.8252427184466021E-2</v>
      </c>
      <c r="H142" s="56">
        <f>(Y142+Z142)/W142</f>
        <v>2.4271844660194174E-2</v>
      </c>
      <c r="I142" s="56">
        <f>V142/M142</f>
        <v>0.17838765008576329</v>
      </c>
      <c r="J142" s="56">
        <f>(U142+X142)/M142</f>
        <v>0.13207547169811321</v>
      </c>
      <c r="K142" s="76">
        <f>(B142*0.7635+C142*0.7562+D142*0.75+E142*0.7248+F142*0.7021+G142*0.6285+1-H142*0.5884+1-I142*0.5276+J142*0.3663)/6.931</f>
        <v>0.52203212643422203</v>
      </c>
      <c r="L142" s="77">
        <f>K142/0.5164*100</f>
        <v>101.09065190438074</v>
      </c>
      <c r="M142" s="57">
        <v>583</v>
      </c>
      <c r="N142" s="57">
        <v>501</v>
      </c>
      <c r="O142" s="57">
        <v>74</v>
      </c>
      <c r="P142" s="57">
        <v>131</v>
      </c>
      <c r="Q142" s="57">
        <v>31</v>
      </c>
      <c r="R142" s="57">
        <v>4</v>
      </c>
      <c r="S142" s="57">
        <v>12</v>
      </c>
      <c r="T142" s="57">
        <v>62</v>
      </c>
      <c r="U142" s="57">
        <v>77</v>
      </c>
      <c r="V142" s="57">
        <v>104</v>
      </c>
      <c r="W142" s="57">
        <v>206</v>
      </c>
      <c r="X142" s="57">
        <v>0</v>
      </c>
      <c r="Y142" s="57">
        <v>0</v>
      </c>
      <c r="Z142" s="57">
        <v>5</v>
      </c>
      <c r="AA142" s="16"/>
    </row>
    <row r="143" spans="1:27" x14ac:dyDescent="0.2">
      <c r="A143" s="55" t="s">
        <v>132</v>
      </c>
      <c r="B143" s="56">
        <f>(P143-S143)/(N143-S143-V143+Z143)</f>
        <v>0.30538922155688625</v>
      </c>
      <c r="C143" s="56">
        <f>W143/M143</f>
        <v>0.37570093457943926</v>
      </c>
      <c r="D143" s="56">
        <f>(Q143+R143+S143)/P143</f>
        <v>0.35833333333333334</v>
      </c>
      <c r="E143" s="56">
        <f>(W143+T143)/M143</f>
        <v>0.49345794392523362</v>
      </c>
      <c r="F143" s="56">
        <f>(W143/N143)+((P143+U143+X143)/(N143+U143+X143+Z143))</f>
        <v>0.75050466668249927</v>
      </c>
      <c r="G143" s="56">
        <f>S143/W143</f>
        <v>8.9552238805970144E-2</v>
      </c>
      <c r="H143" s="56">
        <f>(Y143+Z143)/W143</f>
        <v>3.482587064676617E-2</v>
      </c>
      <c r="I143" s="56">
        <f>V143/M143</f>
        <v>0.23738317757009345</v>
      </c>
      <c r="J143" s="56">
        <f>(U143+X143)/M143</f>
        <v>0.10093457943925234</v>
      </c>
      <c r="K143" s="76">
        <f>(B143*0.7635+C143*0.7562+D143*0.75+E143*0.7248+F143*0.7021+G143*0.6285+1-H143*0.5884+1-I143*0.5276+J143*0.3663)/6.931</f>
        <v>0.52202111865330525</v>
      </c>
      <c r="L143" s="77">
        <f>K143/0.5164*100</f>
        <v>101.08852026593829</v>
      </c>
      <c r="M143" s="57">
        <v>535</v>
      </c>
      <c r="N143" s="57">
        <v>474</v>
      </c>
      <c r="O143" s="57">
        <v>76</v>
      </c>
      <c r="P143" s="57">
        <v>120</v>
      </c>
      <c r="Q143" s="57">
        <v>23</v>
      </c>
      <c r="R143" s="57">
        <v>2</v>
      </c>
      <c r="S143" s="57">
        <v>18</v>
      </c>
      <c r="T143" s="57">
        <v>63</v>
      </c>
      <c r="U143" s="57">
        <v>43</v>
      </c>
      <c r="V143" s="57">
        <v>127</v>
      </c>
      <c r="W143" s="57">
        <v>201</v>
      </c>
      <c r="X143" s="57">
        <v>11</v>
      </c>
      <c r="Y143" s="57">
        <v>2</v>
      </c>
      <c r="Z143" s="57">
        <v>5</v>
      </c>
      <c r="AA143" s="16"/>
    </row>
    <row r="144" spans="1:27" x14ac:dyDescent="0.2">
      <c r="A144" s="55" t="s">
        <v>159</v>
      </c>
      <c r="B144" s="56">
        <f>(P144-S144)/(N144-S144-V144+Z144)</f>
        <v>0.29096045197740111</v>
      </c>
      <c r="C144" s="56">
        <f>W144/M144</f>
        <v>0.3652694610778443</v>
      </c>
      <c r="D144" s="56">
        <f>(Q144+R144+S144)/P144</f>
        <v>0.35087719298245612</v>
      </c>
      <c r="E144" s="56">
        <f>(W144+T144)/M144</f>
        <v>0.48103792415169661</v>
      </c>
      <c r="F144" s="56">
        <f>(W144/N144)+((P144+U144+X144)/(N144+U144+X144+Z144))</f>
        <v>0.76008166732895766</v>
      </c>
      <c r="G144" s="56">
        <f>S144/W144</f>
        <v>6.0109289617486336E-2</v>
      </c>
      <c r="H144" s="56">
        <f>(Y144+Z144)/W144</f>
        <v>3.825136612021858E-2</v>
      </c>
      <c r="I144" s="56">
        <f>V144/M144</f>
        <v>0.15768463073852296</v>
      </c>
      <c r="J144" s="56">
        <f>(U144+X144)/M144</f>
        <v>0.11377245508982035</v>
      </c>
      <c r="K144" s="76">
        <f>(B144*0.7635+C144*0.7562+D144*0.75+E144*0.7248+F144*0.7021+G144*0.6285+1-H144*0.5884+1-I144*0.5276+J144*0.3663)/6.931</f>
        <v>0.52194266572885217</v>
      </c>
      <c r="L144" s="77">
        <f>K144/0.5164*100</f>
        <v>101.07332798777153</v>
      </c>
      <c r="M144" s="57">
        <v>501</v>
      </c>
      <c r="N144" s="57">
        <v>437</v>
      </c>
      <c r="O144" s="57">
        <v>63</v>
      </c>
      <c r="P144" s="57">
        <v>114</v>
      </c>
      <c r="Q144" s="57">
        <v>22</v>
      </c>
      <c r="R144" s="57">
        <v>7</v>
      </c>
      <c r="S144" s="57">
        <v>11</v>
      </c>
      <c r="T144" s="57">
        <v>58</v>
      </c>
      <c r="U144" s="57">
        <v>51</v>
      </c>
      <c r="V144" s="57">
        <v>79</v>
      </c>
      <c r="W144" s="57">
        <v>183</v>
      </c>
      <c r="X144" s="57">
        <v>6</v>
      </c>
      <c r="Y144" s="57">
        <v>0</v>
      </c>
      <c r="Z144" s="57">
        <v>7</v>
      </c>
      <c r="AA144" s="16"/>
    </row>
    <row r="145" spans="1:27" x14ac:dyDescent="0.2">
      <c r="A145" s="55" t="s">
        <v>109</v>
      </c>
      <c r="B145" s="56">
        <f>(P145-S145)/(N145-S145-V145+Z145)</f>
        <v>0.28266666666666668</v>
      </c>
      <c r="C145" s="56">
        <f>W145/M145</f>
        <v>0.37804878048780488</v>
      </c>
      <c r="D145" s="56">
        <f>(Q145+R145+S145)/P145</f>
        <v>0.32558139534883723</v>
      </c>
      <c r="E145" s="56">
        <f>(W145+T145)/M145</f>
        <v>0.52264808362369342</v>
      </c>
      <c r="F145" s="56">
        <f>(W145/N145)+((P145+U145+X145)/(N145+U145+X145+Z145))</f>
        <v>0.73761580639062208</v>
      </c>
      <c r="G145" s="56">
        <f>S145/W145</f>
        <v>0.10599078341013825</v>
      </c>
      <c r="H145" s="56">
        <f>(Y145+Z145)/W145</f>
        <v>2.3041474654377881E-2</v>
      </c>
      <c r="I145" s="56">
        <f>V145/M145</f>
        <v>0.21428571428571427</v>
      </c>
      <c r="J145" s="56">
        <f>(U145+X145)/M145</f>
        <v>9.2334494773519168E-2</v>
      </c>
      <c r="K145" s="76">
        <f>(B145*0.7635+C145*0.7562+D145*0.75+E145*0.7248+F145*0.7021+G145*0.6285+1-H145*0.5884+1-I145*0.5276+J145*0.3663)/6.931</f>
        <v>0.5217718235837322</v>
      </c>
      <c r="L145" s="77">
        <f>K145/0.5164*100</f>
        <v>101.0402446908854</v>
      </c>
      <c r="M145" s="57">
        <v>574</v>
      </c>
      <c r="N145" s="57">
        <v>516</v>
      </c>
      <c r="O145" s="57">
        <v>64</v>
      </c>
      <c r="P145" s="57">
        <v>129</v>
      </c>
      <c r="Q145" s="57">
        <v>19</v>
      </c>
      <c r="R145" s="57">
        <v>0</v>
      </c>
      <c r="S145" s="57">
        <v>23</v>
      </c>
      <c r="T145" s="57">
        <v>83</v>
      </c>
      <c r="U145" s="57">
        <v>51</v>
      </c>
      <c r="V145" s="57">
        <v>123</v>
      </c>
      <c r="W145" s="57">
        <v>217</v>
      </c>
      <c r="X145" s="57">
        <v>2</v>
      </c>
      <c r="Y145" s="57">
        <v>0</v>
      </c>
      <c r="Z145" s="57">
        <v>5</v>
      </c>
      <c r="AA145" s="16"/>
    </row>
    <row r="146" spans="1:27" x14ac:dyDescent="0.2">
      <c r="A146" s="55" t="s">
        <v>250</v>
      </c>
      <c r="B146" s="56">
        <f>(P146-S146)/(N146-S146-V146+Z146)</f>
        <v>0.33744855967078191</v>
      </c>
      <c r="C146" s="56">
        <f>W146/M146</f>
        <v>0.35967302452316074</v>
      </c>
      <c r="D146" s="56">
        <f>(Q146+R146+S146)/P146</f>
        <v>0.30337078651685395</v>
      </c>
      <c r="E146" s="56">
        <f>(W146+T146)/M146</f>
        <v>0.48501362397820164</v>
      </c>
      <c r="F146" s="56">
        <f>(W146/N146)+((P146+U146+X146)/(N146+U146+X146+Z146))</f>
        <v>0.77361277343451573</v>
      </c>
      <c r="G146" s="56">
        <f>S146/W146</f>
        <v>5.3030303030303032E-2</v>
      </c>
      <c r="H146" s="56">
        <f>(Y146+Z146)/W146</f>
        <v>1.5151515151515152E-2</v>
      </c>
      <c r="I146" s="56">
        <f>V146/M146</f>
        <v>0.1989100817438692</v>
      </c>
      <c r="J146" s="56">
        <f>(U146+X146)/M146</f>
        <v>0.11989100817438691</v>
      </c>
      <c r="K146" s="76">
        <f>(B146*0.7635+C146*0.7562+D146*0.75+E146*0.7248+F146*0.7021+G146*0.6285+1-H146*0.5884+1-I146*0.5276+J146*0.3663)/6.931</f>
        <v>0.52160319150686441</v>
      </c>
      <c r="L146" s="77">
        <f>K146/0.5164*100</f>
        <v>101.00758937003572</v>
      </c>
      <c r="M146" s="57">
        <v>367</v>
      </c>
      <c r="N146" s="57">
        <v>321</v>
      </c>
      <c r="O146" s="57">
        <v>41</v>
      </c>
      <c r="P146" s="57">
        <v>89</v>
      </c>
      <c r="Q146" s="57">
        <v>18</v>
      </c>
      <c r="R146" s="57">
        <v>2</v>
      </c>
      <c r="S146" s="57">
        <v>7</v>
      </c>
      <c r="T146" s="57">
        <v>46</v>
      </c>
      <c r="U146" s="57">
        <v>37</v>
      </c>
      <c r="V146" s="57">
        <v>73</v>
      </c>
      <c r="W146" s="57">
        <v>132</v>
      </c>
      <c r="X146" s="57">
        <v>7</v>
      </c>
      <c r="Y146" s="57">
        <v>0</v>
      </c>
      <c r="Z146" s="57">
        <v>2</v>
      </c>
      <c r="AA146" s="16"/>
    </row>
    <row r="147" spans="1:27" x14ac:dyDescent="0.2">
      <c r="A147" s="55" t="s">
        <v>229</v>
      </c>
      <c r="B147" s="56">
        <f>(P147-S147)/(N147-S147-V147+Z147)</f>
        <v>0.30337078651685395</v>
      </c>
      <c r="C147" s="56">
        <f>W147/M147</f>
        <v>0.36318407960199006</v>
      </c>
      <c r="D147" s="56">
        <f>(Q147+R147+S147)/P147</f>
        <v>0.33695652173913043</v>
      </c>
      <c r="E147" s="56">
        <f>(W147+T147)/M147</f>
        <v>0.48009950248756217</v>
      </c>
      <c r="F147" s="56">
        <f>(W147/N147)+((P147+U147+X147)/(N147+U147+X147+Z147))</f>
        <v>0.76172556023302285</v>
      </c>
      <c r="G147" s="56">
        <f>S147/W147</f>
        <v>7.5342465753424653E-2</v>
      </c>
      <c r="H147" s="56">
        <f>(Y147+Z147)/W147</f>
        <v>2.7397260273972601E-2</v>
      </c>
      <c r="I147" s="56">
        <f>V147/M147</f>
        <v>0.19154228855721392</v>
      </c>
      <c r="J147" s="56">
        <f>(U147+X147)/M147</f>
        <v>0.11691542288557213</v>
      </c>
      <c r="K147" s="76">
        <f>(B147*0.7635+C147*0.7562+D147*0.75+E147*0.7248+F147*0.7021+G147*0.6285+1-H147*0.5884+1-I147*0.5276+J147*0.3663)/6.931</f>
        <v>0.52153585670013014</v>
      </c>
      <c r="L147" s="77">
        <f>K147/0.5164*100</f>
        <v>100.99455009684937</v>
      </c>
      <c r="M147" s="57">
        <v>402</v>
      </c>
      <c r="N147" s="57">
        <v>351</v>
      </c>
      <c r="O147" s="57">
        <v>49</v>
      </c>
      <c r="P147" s="57">
        <v>92</v>
      </c>
      <c r="Q147" s="57">
        <v>19</v>
      </c>
      <c r="R147" s="57">
        <v>1</v>
      </c>
      <c r="S147" s="57">
        <v>11</v>
      </c>
      <c r="T147" s="57">
        <v>47</v>
      </c>
      <c r="U147" s="57">
        <v>44</v>
      </c>
      <c r="V147" s="57">
        <v>77</v>
      </c>
      <c r="W147" s="57">
        <v>146</v>
      </c>
      <c r="X147" s="57">
        <v>3</v>
      </c>
      <c r="Y147" s="57">
        <v>0</v>
      </c>
      <c r="Z147" s="57">
        <v>4</v>
      </c>
      <c r="AA147" s="16"/>
    </row>
    <row r="148" spans="1:27" x14ac:dyDescent="0.2">
      <c r="A148" s="55" t="s">
        <v>210</v>
      </c>
      <c r="B148" s="56">
        <f>(P148-S148)/(N148-S148-V148+Z148)</f>
        <v>0.26900584795321636</v>
      </c>
      <c r="C148" s="56">
        <f>W148/M148</f>
        <v>0.3752913752913753</v>
      </c>
      <c r="D148" s="56">
        <f>(Q148+R148+S148)/P148</f>
        <v>0.34951456310679613</v>
      </c>
      <c r="E148" s="56">
        <f>(W148+T148)/M148</f>
        <v>0.49417249417249415</v>
      </c>
      <c r="F148" s="56">
        <f>(W148/N148)+((P148+U148+X148)/(N148+U148+X148+Z148))</f>
        <v>0.73644576494317426</v>
      </c>
      <c r="G148" s="56">
        <f>S148/W148</f>
        <v>6.8322981366459631E-2</v>
      </c>
      <c r="H148" s="56">
        <f>(Y148+Z148)/W148</f>
        <v>5.5900621118012424E-2</v>
      </c>
      <c r="I148" s="56">
        <f>V148/M148</f>
        <v>9.7902097902097904E-2</v>
      </c>
      <c r="J148" s="56">
        <f>(U148+X148)/M148</f>
        <v>7.9254079254079249E-2</v>
      </c>
      <c r="K148" s="76">
        <f>(B148*0.7635+C148*0.7562+D148*0.75+E148*0.7248+F148*0.7021+G148*0.6285+1-H148*0.5884+1-I148*0.5276+J148*0.3663)/6.931</f>
        <v>0.52142240820677344</v>
      </c>
      <c r="L148" s="77">
        <f>K148/0.5164*100</f>
        <v>100.9725809850452</v>
      </c>
      <c r="M148" s="57">
        <v>429</v>
      </c>
      <c r="N148" s="57">
        <v>386</v>
      </c>
      <c r="O148" s="57">
        <v>43</v>
      </c>
      <c r="P148" s="57">
        <v>103</v>
      </c>
      <c r="Q148" s="57">
        <v>25</v>
      </c>
      <c r="R148" s="57">
        <v>0</v>
      </c>
      <c r="S148" s="57">
        <v>11</v>
      </c>
      <c r="T148" s="57">
        <v>51</v>
      </c>
      <c r="U148" s="57">
        <v>29</v>
      </c>
      <c r="V148" s="57">
        <v>42</v>
      </c>
      <c r="W148" s="57">
        <v>161</v>
      </c>
      <c r="X148" s="57">
        <v>5</v>
      </c>
      <c r="Y148" s="57">
        <v>0</v>
      </c>
      <c r="Z148" s="57">
        <v>9</v>
      </c>
      <c r="AA148" s="16"/>
    </row>
    <row r="149" spans="1:27" x14ac:dyDescent="0.2">
      <c r="A149" s="55" t="s">
        <v>86</v>
      </c>
      <c r="B149" s="56">
        <f>(P149-S149)/(N149-S149-V149+Z149)</f>
        <v>0.29960317460317459</v>
      </c>
      <c r="C149" s="56">
        <f>W149/M149</f>
        <v>0.38500000000000001</v>
      </c>
      <c r="D149" s="56">
        <f>(Q149+R149+S149)/P149</f>
        <v>0.25925925925925924</v>
      </c>
      <c r="E149" s="56">
        <f>(W149+T149)/M149</f>
        <v>0.51</v>
      </c>
      <c r="F149" s="56">
        <f>(W149/N149)+((P149+U149+X149)/(N149+U149+X149+Z149))</f>
        <v>0.75419622354947768</v>
      </c>
      <c r="G149" s="56">
        <f>S149/W149</f>
        <v>4.7619047619047616E-2</v>
      </c>
      <c r="H149" s="56">
        <f>(Y149+Z149)/W149</f>
        <v>2.5974025974025976E-2</v>
      </c>
      <c r="I149" s="86">
        <f>V149/M149</f>
        <v>7.3333333333333334E-2</v>
      </c>
      <c r="J149" s="56">
        <f>(U149+X149)/M149</f>
        <v>6.6666666666666666E-2</v>
      </c>
      <c r="K149" s="76">
        <f>(B149*0.7635+C149*0.7562+D149*0.75+E149*0.7248+F149*0.7021+G149*0.6285+1-H149*0.5884+1-I149*0.5276+J149*0.3663)/6.931</f>
        <v>0.52140707324871516</v>
      </c>
      <c r="L149" s="77">
        <f>K149/0.5164*100</f>
        <v>100.96961139595568</v>
      </c>
      <c r="M149" s="57">
        <v>600</v>
      </c>
      <c r="N149" s="57">
        <v>554</v>
      </c>
      <c r="O149" s="57">
        <v>68</v>
      </c>
      <c r="P149" s="57">
        <v>162</v>
      </c>
      <c r="Q149" s="57">
        <v>26</v>
      </c>
      <c r="R149" s="57">
        <v>5</v>
      </c>
      <c r="S149" s="57">
        <v>11</v>
      </c>
      <c r="T149" s="57">
        <v>75</v>
      </c>
      <c r="U149" s="57">
        <v>35</v>
      </c>
      <c r="V149" s="57">
        <v>44</v>
      </c>
      <c r="W149" s="57">
        <v>231</v>
      </c>
      <c r="X149" s="57">
        <v>5</v>
      </c>
      <c r="Y149" s="57">
        <v>1</v>
      </c>
      <c r="Z149" s="57">
        <v>5</v>
      </c>
      <c r="AA149" s="16"/>
    </row>
    <row r="150" spans="1:27" x14ac:dyDescent="0.2">
      <c r="A150" s="55" t="s">
        <v>130</v>
      </c>
      <c r="B150" s="56">
        <f>(P150-S150)/(N150-S150-V150+Z150)</f>
        <v>0.29878048780487804</v>
      </c>
      <c r="C150" s="56">
        <f>W150/M150</f>
        <v>0.35700934579439253</v>
      </c>
      <c r="D150" s="56">
        <f>(Q150+R150+S150)/P150</f>
        <v>0.45045045045045046</v>
      </c>
      <c r="E150" s="56">
        <f>(W150+T150)/M150</f>
        <v>0.46728971962616822</v>
      </c>
      <c r="F150" s="56">
        <f>(W150/N150)+((P150+U150+X150)/(N150+U150+X150+Z150))</f>
        <v>0.71697227808667541</v>
      </c>
      <c r="G150" s="56">
        <f>S150/W150</f>
        <v>6.8062827225130892E-2</v>
      </c>
      <c r="H150" s="56">
        <f>(Y150+Z150)/W150</f>
        <v>2.0942408376963352E-2</v>
      </c>
      <c r="I150" s="56">
        <f>V150/M150</f>
        <v>0.2560747663551402</v>
      </c>
      <c r="J150" s="56">
        <f>(U150+X150)/M150</f>
        <v>0.10654205607476636</v>
      </c>
      <c r="K150" s="76">
        <f>(B150*0.7635+C150*0.7562+D150*0.75+E150*0.7248+F150*0.7021+G150*0.6285+1-H150*0.5884+1-I150*0.5276+J150*0.3663)/6.931</f>
        <v>0.52119193695418953</v>
      </c>
      <c r="L150" s="77">
        <f>K150/0.5164*100</f>
        <v>100.92795061080355</v>
      </c>
      <c r="M150" s="57">
        <v>535</v>
      </c>
      <c r="N150" s="57">
        <v>474</v>
      </c>
      <c r="O150" s="57">
        <v>76</v>
      </c>
      <c r="P150" s="57">
        <v>111</v>
      </c>
      <c r="Q150" s="57">
        <v>33</v>
      </c>
      <c r="R150" s="57">
        <v>4</v>
      </c>
      <c r="S150" s="57">
        <v>13</v>
      </c>
      <c r="T150" s="57">
        <v>59</v>
      </c>
      <c r="U150" s="57">
        <v>46</v>
      </c>
      <c r="V150" s="57">
        <v>137</v>
      </c>
      <c r="W150" s="57">
        <v>191</v>
      </c>
      <c r="X150" s="57">
        <v>11</v>
      </c>
      <c r="Y150" s="57">
        <v>0</v>
      </c>
      <c r="Z150" s="57">
        <v>4</v>
      </c>
      <c r="AA150" s="16"/>
    </row>
    <row r="151" spans="1:27" x14ac:dyDescent="0.2">
      <c r="A151" s="55" t="s">
        <v>201</v>
      </c>
      <c r="B151" s="56">
        <f>(P151-S151)/(N151-S151-V151+Z151)</f>
        <v>0.31182795698924731</v>
      </c>
      <c r="C151" s="56">
        <f>W151/M151</f>
        <v>0.3861607142857143</v>
      </c>
      <c r="D151" s="56">
        <f>(Q151+R151+S151)/P151</f>
        <v>0.30769230769230771</v>
      </c>
      <c r="E151" s="56">
        <f>(W151+T151)/M151</f>
        <v>0.49776785714285715</v>
      </c>
      <c r="F151" s="56">
        <f>(W151/N151)+((P151+U151+X151)/(N151+U151+X151+Z151))</f>
        <v>0.74872213934713938</v>
      </c>
      <c r="G151" s="56">
        <f>S151/W151</f>
        <v>9.8265895953757232E-2</v>
      </c>
      <c r="H151" s="56">
        <f>(Y151+Z151)/W151</f>
        <v>0</v>
      </c>
      <c r="I151" s="56">
        <f>V151/M151</f>
        <v>0.24776785714285715</v>
      </c>
      <c r="J151" s="56">
        <f>(U151+X151)/M151</f>
        <v>9.1517857142857137E-2</v>
      </c>
      <c r="K151" s="76">
        <f>(B151*0.7635+C151*0.7562+D151*0.75+E151*0.7248+F151*0.7021+G151*0.6285+1-H151*0.5884+1-I151*0.5276+J151*0.3663)/6.931</f>
        <v>0.52112037948578005</v>
      </c>
      <c r="L151" s="77">
        <f>K151/0.5164*100</f>
        <v>100.91409362621613</v>
      </c>
      <c r="M151" s="57">
        <v>448</v>
      </c>
      <c r="N151" s="57">
        <v>407</v>
      </c>
      <c r="O151" s="57">
        <v>53</v>
      </c>
      <c r="P151" s="57">
        <v>104</v>
      </c>
      <c r="Q151" s="57">
        <v>12</v>
      </c>
      <c r="R151" s="57">
        <v>3</v>
      </c>
      <c r="S151" s="57">
        <v>17</v>
      </c>
      <c r="T151" s="57">
        <v>50</v>
      </c>
      <c r="U151" s="57">
        <v>32</v>
      </c>
      <c r="V151" s="57">
        <v>111</v>
      </c>
      <c r="W151" s="57">
        <v>173</v>
      </c>
      <c r="X151" s="57">
        <v>9</v>
      </c>
      <c r="Y151" s="57">
        <v>0</v>
      </c>
      <c r="Z151" s="57">
        <v>0</v>
      </c>
      <c r="AA151" s="16"/>
    </row>
    <row r="152" spans="1:27" x14ac:dyDescent="0.2">
      <c r="A152" s="55" t="s">
        <v>249</v>
      </c>
      <c r="B152" s="56">
        <f>(P152-S152)/(N152-S152-V152+Z152)</f>
        <v>0.30232558139534882</v>
      </c>
      <c r="C152" s="56">
        <f>W152/M152</f>
        <v>0.37329700272479566</v>
      </c>
      <c r="D152" s="56">
        <f>(Q152+R152+S152)/P152</f>
        <v>0.36708860759493672</v>
      </c>
      <c r="E152" s="56">
        <f>(W152+T152)/M152</f>
        <v>0.50953678474114439</v>
      </c>
      <c r="F152" s="56">
        <f>(W152/N152)+((P152+U152+X152)/(N152+U152+X152+Z152))</f>
        <v>0.73103442546687047</v>
      </c>
      <c r="G152" s="56">
        <f>S152/W152</f>
        <v>0.10218978102189781</v>
      </c>
      <c r="H152" s="56">
        <f>(Y152+Z152)/W152</f>
        <v>2.1897810218978103E-2</v>
      </c>
      <c r="I152" s="56">
        <f>V152/M152</f>
        <v>0.27792915531335149</v>
      </c>
      <c r="J152" s="56">
        <f>(U152+X152)/M152</f>
        <v>9.8092643051771122E-2</v>
      </c>
      <c r="K152" s="76">
        <f>(B152*0.7635+C152*0.7562+D152*0.75+E152*0.7248+F152*0.7021+G152*0.6285+1-H152*0.5884+1-I152*0.5276+J152*0.3663)/6.931</f>
        <v>0.52108473249151188</v>
      </c>
      <c r="L152" s="77">
        <f>K152/0.5164*100</f>
        <v>100.90719064514172</v>
      </c>
      <c r="M152" s="57">
        <v>367</v>
      </c>
      <c r="N152" s="57">
        <v>328</v>
      </c>
      <c r="O152" s="57">
        <v>35</v>
      </c>
      <c r="P152" s="57">
        <v>79</v>
      </c>
      <c r="Q152" s="57">
        <v>14</v>
      </c>
      <c r="R152" s="57">
        <v>1</v>
      </c>
      <c r="S152" s="57">
        <v>14</v>
      </c>
      <c r="T152" s="57">
        <v>50</v>
      </c>
      <c r="U152" s="57">
        <v>28</v>
      </c>
      <c r="V152" s="57">
        <v>102</v>
      </c>
      <c r="W152" s="57">
        <v>137</v>
      </c>
      <c r="X152" s="57">
        <v>8</v>
      </c>
      <c r="Y152" s="57">
        <v>0</v>
      </c>
      <c r="Z152" s="57">
        <v>3</v>
      </c>
      <c r="AA152" s="16"/>
    </row>
    <row r="153" spans="1:27" x14ac:dyDescent="0.2">
      <c r="A153" s="55" t="s">
        <v>74</v>
      </c>
      <c r="B153" s="56">
        <f>(P153-S153)/(N153-S153-V153+Z153)</f>
        <v>0.31092436974789917</v>
      </c>
      <c r="C153" s="56">
        <f>W153/M153</f>
        <v>0.39641109298531813</v>
      </c>
      <c r="D153" s="56">
        <f>(Q153+R153+S153)/P153</f>
        <v>0.30674846625766872</v>
      </c>
      <c r="E153" s="56">
        <f>(W153+T153)/M153</f>
        <v>0.49918433931484502</v>
      </c>
      <c r="F153" s="56">
        <f>(W153/N153)+((P153+U153+X153)/(N153+U153+X153+Z153))</f>
        <v>0.73217922034088989</v>
      </c>
      <c r="G153" s="56">
        <f>S153/W153</f>
        <v>6.1728395061728392E-2</v>
      </c>
      <c r="H153" s="56">
        <f>(Y153+Z153)/W153</f>
        <v>1.646090534979424E-2</v>
      </c>
      <c r="I153" s="56">
        <f>V153/M153</f>
        <v>0.15171288743882544</v>
      </c>
      <c r="J153" s="56">
        <f>(U153+X153)/M153</f>
        <v>4.730831973898858E-2</v>
      </c>
      <c r="K153" s="76">
        <f>(B153*0.7635+C153*0.7562+D153*0.75+E153*0.7248+F153*0.7021+G153*0.6285+1-H153*0.5884+1-I153*0.5276+J153*0.3663)/6.931</f>
        <v>0.52077420746561143</v>
      </c>
      <c r="L153" s="77">
        <f>K153/0.5164*100</f>
        <v>100.84705799101694</v>
      </c>
      <c r="M153" s="57">
        <v>613</v>
      </c>
      <c r="N153" s="57">
        <v>580</v>
      </c>
      <c r="O153" s="57">
        <v>54</v>
      </c>
      <c r="P153" s="57">
        <v>163</v>
      </c>
      <c r="Q153" s="57">
        <v>35</v>
      </c>
      <c r="R153" s="57">
        <v>0</v>
      </c>
      <c r="S153" s="57">
        <v>15</v>
      </c>
      <c r="T153" s="57">
        <v>63</v>
      </c>
      <c r="U153" s="57">
        <v>24</v>
      </c>
      <c r="V153" s="57">
        <v>93</v>
      </c>
      <c r="W153" s="57">
        <v>243</v>
      </c>
      <c r="X153" s="57">
        <v>5</v>
      </c>
      <c r="Y153" s="57">
        <v>0</v>
      </c>
      <c r="Z153" s="57">
        <v>4</v>
      </c>
      <c r="AA153" s="16"/>
    </row>
    <row r="154" spans="1:27" x14ac:dyDescent="0.2">
      <c r="A154" s="55" t="s">
        <v>276</v>
      </c>
      <c r="B154" s="56">
        <f>(P154-S154)/(N154-S154-V154+Z154)</f>
        <v>0.33796296296296297</v>
      </c>
      <c r="C154" s="56">
        <f>W154/M154</f>
        <v>0.36778115501519759</v>
      </c>
      <c r="D154" s="56">
        <f>(Q154+R154+S154)/P154</f>
        <v>0.29629629629629628</v>
      </c>
      <c r="E154" s="56">
        <f>(W154+T154)/M154</f>
        <v>0.49544072948328266</v>
      </c>
      <c r="F154" s="56">
        <f>(W154/N154)+((P154+U154+X154)/(N154+U154+X154+Z154))</f>
        <v>0.76251335622477878</v>
      </c>
      <c r="G154" s="56">
        <f>S154/W154</f>
        <v>6.6115702479338845E-2</v>
      </c>
      <c r="H154" s="56">
        <f>(Y154+Z154)/W154</f>
        <v>1.6528925619834711E-2</v>
      </c>
      <c r="I154" s="56">
        <f>V154/M154</f>
        <v>0.21580547112462006</v>
      </c>
      <c r="J154" s="56">
        <f>(U154+X154)/M154</f>
        <v>0.10334346504559271</v>
      </c>
      <c r="K154" s="76">
        <f>(B154*0.7635+C154*0.7562+D154*0.75+E154*0.7248+F154*0.7021+G154*0.6285+1-H154*0.5884+1-I154*0.5276+J154*0.3663)/6.931</f>
        <v>0.52065401325295657</v>
      </c>
      <c r="L154" s="77">
        <f>K154/0.5164*100</f>
        <v>100.82378258190484</v>
      </c>
      <c r="M154" s="57">
        <v>329</v>
      </c>
      <c r="N154" s="57">
        <v>293</v>
      </c>
      <c r="O154" s="57">
        <v>39</v>
      </c>
      <c r="P154" s="57">
        <v>81</v>
      </c>
      <c r="Q154" s="57">
        <v>16</v>
      </c>
      <c r="R154" s="57">
        <v>0</v>
      </c>
      <c r="S154" s="57">
        <v>8</v>
      </c>
      <c r="T154" s="57">
        <v>42</v>
      </c>
      <c r="U154" s="57">
        <v>30</v>
      </c>
      <c r="V154" s="57">
        <v>71</v>
      </c>
      <c r="W154" s="57">
        <v>121</v>
      </c>
      <c r="X154" s="57">
        <v>4</v>
      </c>
      <c r="Y154" s="57">
        <v>0</v>
      </c>
      <c r="Z154" s="57">
        <v>2</v>
      </c>
      <c r="AA154" s="16"/>
    </row>
    <row r="155" spans="1:27" x14ac:dyDescent="0.2">
      <c r="A155" s="55" t="s">
        <v>187</v>
      </c>
      <c r="B155" s="56">
        <f>(P155-S155)/(N155-S155-V155+Z155)</f>
        <v>0.36231884057971014</v>
      </c>
      <c r="C155" s="56">
        <f>W155/M155</f>
        <v>0.34199134199134201</v>
      </c>
      <c r="D155" s="56">
        <f>(Q155+R155+S155)/P155</f>
        <v>0.4</v>
      </c>
      <c r="E155" s="56">
        <f>(W155+T155)/M155</f>
        <v>0.43722943722943725</v>
      </c>
      <c r="F155" s="56">
        <f>(W155/N155)+((P155+U155+X155)/(N155+U155+X155+Z155))</f>
        <v>0.76108258666398199</v>
      </c>
      <c r="G155" s="56">
        <f>S155/W155</f>
        <v>9.49367088607595E-2</v>
      </c>
      <c r="H155" s="56">
        <f>(Y155+Z155)/W155</f>
        <v>1.2658227848101266E-2</v>
      </c>
      <c r="I155" s="56">
        <f>V155/M155</f>
        <v>0.36147186147186144</v>
      </c>
      <c r="J155" s="56">
        <f>(U155+X155)/M155</f>
        <v>0.15800865800865802</v>
      </c>
      <c r="K155" s="76">
        <f>(B155*0.7635+C155*0.7562+D155*0.75+E155*0.7248+F155*0.7021+G155*0.6285+1-H155*0.5884+1-I155*0.5276+J155*0.3663)/6.931</f>
        <v>0.52025536075116441</v>
      </c>
      <c r="L155" s="77">
        <f>K155/0.5164*100</f>
        <v>100.74658418883897</v>
      </c>
      <c r="M155" s="57">
        <v>462</v>
      </c>
      <c r="N155" s="57">
        <v>387</v>
      </c>
      <c r="O155" s="57">
        <v>56</v>
      </c>
      <c r="P155" s="57">
        <v>90</v>
      </c>
      <c r="Q155" s="57">
        <v>19</v>
      </c>
      <c r="R155" s="57">
        <v>2</v>
      </c>
      <c r="S155" s="57">
        <v>15</v>
      </c>
      <c r="T155" s="57">
        <v>44</v>
      </c>
      <c r="U155" s="57">
        <v>70</v>
      </c>
      <c r="V155" s="57">
        <v>167</v>
      </c>
      <c r="W155" s="57">
        <v>158</v>
      </c>
      <c r="X155" s="57">
        <v>3</v>
      </c>
      <c r="Y155" s="57">
        <v>0</v>
      </c>
      <c r="Z155" s="57">
        <v>2</v>
      </c>
      <c r="AA155" s="16"/>
    </row>
    <row r="156" spans="1:27" x14ac:dyDescent="0.2">
      <c r="A156" s="55" t="s">
        <v>161</v>
      </c>
      <c r="B156" s="56">
        <f>(P156-S156)/(N156-S156-V156+Z156)</f>
        <v>0.24739583333333334</v>
      </c>
      <c r="C156" s="56">
        <f>W156/M156</f>
        <v>0.38353413654618473</v>
      </c>
      <c r="D156" s="56">
        <f>(Q156+R156+S156)/P156</f>
        <v>0.34210526315789475</v>
      </c>
      <c r="E156" s="56">
        <f>(W156+T156)/M156</f>
        <v>0.51204819277108438</v>
      </c>
      <c r="F156" s="56">
        <f>(W156/N156)+((P156+U156+X156)/(N156+U156+X156+Z156))</f>
        <v>0.69990931467806705</v>
      </c>
      <c r="G156" s="56">
        <f>S156/W156</f>
        <v>9.947643979057591E-2</v>
      </c>
      <c r="H156" s="56">
        <f>(Y156+Z156)/W156</f>
        <v>1.5706806282722512E-2</v>
      </c>
      <c r="I156" s="56">
        <f>V156/M156</f>
        <v>0.13052208835341367</v>
      </c>
      <c r="J156" s="56">
        <f>(U156+X156)/M156</f>
        <v>6.0240963855421686E-2</v>
      </c>
      <c r="K156" s="76">
        <f>(B156*0.7635+C156*0.7562+D156*0.75+E156*0.7248+F156*0.7021+G156*0.6285+1-H156*0.5884+1-I156*0.5276+J156*0.3663)/6.931</f>
        <v>0.52005697719913457</v>
      </c>
      <c r="L156" s="77">
        <f>K156/0.5164*100</f>
        <v>100.70816754437153</v>
      </c>
      <c r="M156" s="57">
        <v>498</v>
      </c>
      <c r="N156" s="57">
        <v>465</v>
      </c>
      <c r="O156" s="57">
        <v>50</v>
      </c>
      <c r="P156" s="57">
        <v>114</v>
      </c>
      <c r="Q156" s="57">
        <v>20</v>
      </c>
      <c r="R156" s="57">
        <v>0</v>
      </c>
      <c r="S156" s="57">
        <v>19</v>
      </c>
      <c r="T156" s="57">
        <v>64</v>
      </c>
      <c r="U156" s="57">
        <v>28</v>
      </c>
      <c r="V156" s="57">
        <v>65</v>
      </c>
      <c r="W156" s="57">
        <v>191</v>
      </c>
      <c r="X156" s="57">
        <v>2</v>
      </c>
      <c r="Y156" s="57">
        <v>0</v>
      </c>
      <c r="Z156" s="57">
        <v>3</v>
      </c>
      <c r="AA156" s="16"/>
    </row>
    <row r="157" spans="1:27" x14ac:dyDescent="0.2">
      <c r="A157" s="55" t="s">
        <v>89</v>
      </c>
      <c r="B157" s="56">
        <f>(P157-S157)/(N157-S157-V157+Z157)</f>
        <v>0.28992628992628994</v>
      </c>
      <c r="C157" s="56">
        <f>W157/M157</f>
        <v>0.38693467336683418</v>
      </c>
      <c r="D157" s="56">
        <f>(Q157+R157+S157)/P157</f>
        <v>0.31428571428571428</v>
      </c>
      <c r="E157" s="56">
        <f>(W157+T157)/M157</f>
        <v>0.5058626465661642</v>
      </c>
      <c r="F157" s="56">
        <f>(W157/N157)+((P157+U157+X157)/(N157+U157+X157+Z157))</f>
        <v>0.73040268456375834</v>
      </c>
      <c r="G157" s="56">
        <f>S157/W157</f>
        <v>9.5238095238095233E-2</v>
      </c>
      <c r="H157" s="56">
        <f>(Y157+Z157)/W157</f>
        <v>8.658008658008658E-3</v>
      </c>
      <c r="I157" s="56">
        <f>V157/M157</f>
        <v>0.20435510887772193</v>
      </c>
      <c r="J157" s="56">
        <f>(U157+X157)/M157</f>
        <v>7.5376884422110546E-2</v>
      </c>
      <c r="K157" s="76">
        <f>(B157*0.7635+C157*0.7562+D157*0.75+E157*0.7248+F157*0.7021+G157*0.6285+1-H157*0.5884+1-I157*0.5276+J157*0.3663)/6.931</f>
        <v>0.51993847165186591</v>
      </c>
      <c r="L157" s="77">
        <f>K157/0.5164*100</f>
        <v>100.68521914249922</v>
      </c>
      <c r="M157" s="57">
        <v>597</v>
      </c>
      <c r="N157" s="57">
        <v>550</v>
      </c>
      <c r="O157" s="57">
        <v>64</v>
      </c>
      <c r="P157" s="57">
        <v>140</v>
      </c>
      <c r="Q157" s="57">
        <v>19</v>
      </c>
      <c r="R157" s="57">
        <v>3</v>
      </c>
      <c r="S157" s="57">
        <v>22</v>
      </c>
      <c r="T157" s="57">
        <v>71</v>
      </c>
      <c r="U157" s="57">
        <v>38</v>
      </c>
      <c r="V157" s="57">
        <v>122</v>
      </c>
      <c r="W157" s="57">
        <v>231</v>
      </c>
      <c r="X157" s="57">
        <v>7</v>
      </c>
      <c r="Y157" s="57">
        <v>1</v>
      </c>
      <c r="Z157" s="57">
        <v>1</v>
      </c>
      <c r="AA157" s="16"/>
    </row>
    <row r="158" spans="1:27" x14ac:dyDescent="0.2">
      <c r="A158" s="55" t="s">
        <v>64</v>
      </c>
      <c r="B158" s="56">
        <f>(P158-S158)/(N158-S158-V158+Z158)</f>
        <v>0.25058548009367682</v>
      </c>
      <c r="C158" s="56">
        <f>W158/M158</f>
        <v>0.36984126984126986</v>
      </c>
      <c r="D158" s="56">
        <f>(Q158+R158+S158)/P158</f>
        <v>0.4573643410852713</v>
      </c>
      <c r="E158" s="56">
        <f>(W158+T158)/M158</f>
        <v>0.49365079365079367</v>
      </c>
      <c r="F158" s="56">
        <f>(W158/N158)+((P158+U158+X158)/(N158+U158+X158+Z158))</f>
        <v>0.67267281984263116</v>
      </c>
      <c r="G158" s="56">
        <f>S158/W158</f>
        <v>9.4420600858369105E-2</v>
      </c>
      <c r="H158" s="56">
        <f>(Y158+Z158)/W158</f>
        <v>1.7167381974248927E-2</v>
      </c>
      <c r="I158" s="56">
        <f>V158/M158</f>
        <v>0.21904761904761905</v>
      </c>
      <c r="J158" s="56">
        <f>(U158+X158)/M158</f>
        <v>6.8253968253968247E-2</v>
      </c>
      <c r="K158" s="76">
        <f>(B158*0.7635+C158*0.7562+D158*0.75+E158*0.7248+F158*0.7021+G158*0.6285+1-H158*0.5884+1-I158*0.5276+J158*0.3663)/6.931</f>
        <v>0.519805927718481</v>
      </c>
      <c r="L158" s="77">
        <f>K158/0.5164*100</f>
        <v>100.65955223053467</v>
      </c>
      <c r="M158" s="57">
        <v>630</v>
      </c>
      <c r="N158" s="57">
        <v>583</v>
      </c>
      <c r="O158" s="57">
        <v>62</v>
      </c>
      <c r="P158" s="57">
        <v>129</v>
      </c>
      <c r="Q158" s="57">
        <v>36</v>
      </c>
      <c r="R158" s="57">
        <v>1</v>
      </c>
      <c r="S158" s="57">
        <v>22</v>
      </c>
      <c r="T158" s="57">
        <v>78</v>
      </c>
      <c r="U158" s="57">
        <v>38</v>
      </c>
      <c r="V158" s="57">
        <v>138</v>
      </c>
      <c r="W158" s="57">
        <v>233</v>
      </c>
      <c r="X158" s="57">
        <v>5</v>
      </c>
      <c r="Y158" s="57">
        <v>0</v>
      </c>
      <c r="Z158" s="57">
        <v>4</v>
      </c>
      <c r="AA158" s="16"/>
    </row>
    <row r="159" spans="1:27" x14ac:dyDescent="0.2">
      <c r="A159" s="55" t="s">
        <v>224</v>
      </c>
      <c r="B159" s="56">
        <f>(P159-S159)/(N159-S159-V159+Z159)</f>
        <v>0.26829268292682928</v>
      </c>
      <c r="C159" s="56">
        <f>W159/M159</f>
        <v>0.37777777777777777</v>
      </c>
      <c r="D159" s="56">
        <f>(Q159+R159+S159)/P159</f>
        <v>0.50666666666666671</v>
      </c>
      <c r="E159" s="56">
        <f>(W159+T159)/M159</f>
        <v>0.48641975308641977</v>
      </c>
      <c r="F159" s="56">
        <f>(W159/N159)+((P159+U159+X159)/(N159+U159+X159+Z159))</f>
        <v>0.66944692681958096</v>
      </c>
      <c r="G159" s="56">
        <f>S159/W159</f>
        <v>0.13071895424836602</v>
      </c>
      <c r="H159" s="56">
        <f>(Y159+Z159)/W159</f>
        <v>1.3071895424836602E-2</v>
      </c>
      <c r="I159" s="85">
        <f>V159/M159</f>
        <v>0.37037037037037035</v>
      </c>
      <c r="J159" s="56">
        <f>(U159+X159)/M159</f>
        <v>7.407407407407407E-2</v>
      </c>
      <c r="K159" s="76">
        <f>(B159*0.7635+C159*0.7562+D159*0.75+E159*0.7248+F159*0.7021+G159*0.6285+1-H159*0.5884+1-I159*0.5276+J159*0.3663)/6.931</f>
        <v>0.51930226933058787</v>
      </c>
      <c r="L159" s="77">
        <f>K159/0.5164*100</f>
        <v>100.56201962249961</v>
      </c>
      <c r="M159" s="57">
        <v>405</v>
      </c>
      <c r="N159" s="57">
        <v>373</v>
      </c>
      <c r="O159" s="57">
        <v>37</v>
      </c>
      <c r="P159" s="57">
        <v>75</v>
      </c>
      <c r="Q159" s="57">
        <v>18</v>
      </c>
      <c r="R159" s="57">
        <v>0</v>
      </c>
      <c r="S159" s="57">
        <v>20</v>
      </c>
      <c r="T159" s="57">
        <v>44</v>
      </c>
      <c r="U159" s="57">
        <v>24</v>
      </c>
      <c r="V159" s="57">
        <v>150</v>
      </c>
      <c r="W159" s="57">
        <v>153</v>
      </c>
      <c r="X159" s="57">
        <v>6</v>
      </c>
      <c r="Y159" s="57">
        <v>0</v>
      </c>
      <c r="Z159" s="57">
        <v>2</v>
      </c>
      <c r="AA159" s="16"/>
    </row>
    <row r="160" spans="1:27" x14ac:dyDescent="0.2">
      <c r="A160" s="55" t="s">
        <v>122</v>
      </c>
      <c r="B160" s="56">
        <f>(P160-S160)/(N160-S160-V160+Z160)</f>
        <v>0.336231884057971</v>
      </c>
      <c r="C160" s="56">
        <f>W160/M160</f>
        <v>0.38112522686025407</v>
      </c>
      <c r="D160" s="56">
        <f>(Q160+R160+S160)/P160</f>
        <v>0.33333333333333331</v>
      </c>
      <c r="E160" s="56">
        <f>(W160+T160)/M160</f>
        <v>0.4627949183303085</v>
      </c>
      <c r="F160" s="56">
        <f>(W160/N160)+((P160+U160+X160)/(N160+U160+X160+Z160))</f>
        <v>0.75115021331228693</v>
      </c>
      <c r="G160" s="56">
        <f>S160/W160</f>
        <v>7.6190476190476197E-2</v>
      </c>
      <c r="H160" s="56">
        <f>(Y160+Z160)/W160</f>
        <v>9.5238095238095247E-3</v>
      </c>
      <c r="I160" s="56">
        <f>V160/M160</f>
        <v>0.25408348457350272</v>
      </c>
      <c r="J160" s="56">
        <f>(U160+X160)/M160</f>
        <v>9.0744101633393831E-2</v>
      </c>
      <c r="K160" s="76">
        <f>(B160*0.7635+C160*0.7562+D160*0.75+E160*0.7248+F160*0.7021+G160*0.6285+1-H160*0.5884+1-I160*0.5276+J160*0.3663)/6.931</f>
        <v>0.51929061958326161</v>
      </c>
      <c r="L160" s="77">
        <f>K160/0.5164*100</f>
        <v>100.55976366833106</v>
      </c>
      <c r="M160" s="57">
        <v>551</v>
      </c>
      <c r="N160" s="57">
        <v>499</v>
      </c>
      <c r="O160" s="57">
        <v>72</v>
      </c>
      <c r="P160" s="57">
        <v>132</v>
      </c>
      <c r="Q160" s="57">
        <v>26</v>
      </c>
      <c r="R160" s="57">
        <v>2</v>
      </c>
      <c r="S160" s="57">
        <v>16</v>
      </c>
      <c r="T160" s="57">
        <v>45</v>
      </c>
      <c r="U160" s="57">
        <v>29</v>
      </c>
      <c r="V160" s="57">
        <v>140</v>
      </c>
      <c r="W160" s="57">
        <v>210</v>
      </c>
      <c r="X160" s="57">
        <v>21</v>
      </c>
      <c r="Y160" s="57">
        <v>0</v>
      </c>
      <c r="Z160" s="57">
        <v>2</v>
      </c>
      <c r="AA160" s="16"/>
    </row>
    <row r="161" spans="1:27" x14ac:dyDescent="0.2">
      <c r="A161" s="55" t="s">
        <v>158</v>
      </c>
      <c r="B161" s="56">
        <f>(P161-S161)/(N161-S161-V161+Z161)</f>
        <v>0.26099706744868034</v>
      </c>
      <c r="C161" s="56">
        <f>W161/M161</f>
        <v>0.39321357285429143</v>
      </c>
      <c r="D161" s="56">
        <f>(Q161+R161+S161)/P161</f>
        <v>0.4</v>
      </c>
      <c r="E161" s="56">
        <f>(W161+T161)/M161</f>
        <v>0.51497005988023947</v>
      </c>
      <c r="F161" s="56">
        <f>(W161/N161)+((P161+U161+X161)/(N161+U161+X161+Z161))</f>
        <v>0.68249048625792819</v>
      </c>
      <c r="G161" s="56">
        <f>S161/W161</f>
        <v>0.1065989847715736</v>
      </c>
      <c r="H161" s="56">
        <f>(Y161+Z161)/W161</f>
        <v>2.5380710659898477E-2</v>
      </c>
      <c r="I161" s="56">
        <f>V161/M161</f>
        <v>0.22954091816367264</v>
      </c>
      <c r="J161" s="56">
        <f>(U161+X161)/M161</f>
        <v>4.590818363273453E-2</v>
      </c>
      <c r="K161" s="76">
        <f>(B161*0.7635+C161*0.7562+D161*0.75+E161*0.7248+F161*0.7021+G161*0.6285+1-H161*0.5884+1-I161*0.5276+J161*0.3663)/6.931</f>
        <v>0.51894677039540293</v>
      </c>
      <c r="L161" s="77">
        <f>K161/0.5164*100</f>
        <v>100.49317784574031</v>
      </c>
      <c r="M161" s="57">
        <v>501</v>
      </c>
      <c r="N161" s="57">
        <v>473</v>
      </c>
      <c r="O161" s="57">
        <v>61</v>
      </c>
      <c r="P161" s="57">
        <v>110</v>
      </c>
      <c r="Q161" s="57">
        <v>22</v>
      </c>
      <c r="R161" s="57">
        <v>1</v>
      </c>
      <c r="S161" s="57">
        <v>21</v>
      </c>
      <c r="T161" s="57">
        <v>61</v>
      </c>
      <c r="U161" s="57">
        <v>19</v>
      </c>
      <c r="V161" s="57">
        <v>115</v>
      </c>
      <c r="W161" s="57">
        <v>197</v>
      </c>
      <c r="X161" s="57">
        <v>4</v>
      </c>
      <c r="Y161" s="57">
        <v>1</v>
      </c>
      <c r="Z161" s="57">
        <v>4</v>
      </c>
      <c r="AA161" s="16"/>
    </row>
    <row r="162" spans="1:27" x14ac:dyDescent="0.2">
      <c r="A162" s="55" t="s">
        <v>193</v>
      </c>
      <c r="B162" s="56">
        <f>(P162-S162)/(N162-S162-V162+Z162)</f>
        <v>0.31071428571428572</v>
      </c>
      <c r="C162" s="56">
        <f>W162/M162</f>
        <v>0.36184210526315791</v>
      </c>
      <c r="D162" s="56">
        <f>(Q162+R162+S162)/P162</f>
        <v>0.33663366336633666</v>
      </c>
      <c r="E162" s="56">
        <f>(W162+T162)/M162</f>
        <v>0.46271929824561403</v>
      </c>
      <c r="F162" s="56">
        <f>(W162/N162)+((P162+U162+X162)/(N162+U162+X162+Z162))</f>
        <v>0.75563909774436089</v>
      </c>
      <c r="G162" s="56">
        <f>S162/W162</f>
        <v>8.4848484848484854E-2</v>
      </c>
      <c r="H162" s="56">
        <f>(Y162+Z162)/W162</f>
        <v>1.2121212121212121E-2</v>
      </c>
      <c r="I162" s="56">
        <f>V162/M162</f>
        <v>0.23464912280701755</v>
      </c>
      <c r="J162" s="56">
        <f>(U162+X162)/M162</f>
        <v>0.1206140350877193</v>
      </c>
      <c r="K162" s="76">
        <f>(B162*0.7635+C162*0.7562+D162*0.75+E162*0.7248+F162*0.7021+G162*0.6285+1-H162*0.5884+1-I162*0.5276+J162*0.3663)/6.931</f>
        <v>0.5188023312562613</v>
      </c>
      <c r="L162" s="77">
        <f>K162/0.5164*100</f>
        <v>100.46520744699097</v>
      </c>
      <c r="M162" s="57">
        <v>456</v>
      </c>
      <c r="N162" s="57">
        <v>399</v>
      </c>
      <c r="O162" s="57">
        <v>50</v>
      </c>
      <c r="P162" s="57">
        <v>101</v>
      </c>
      <c r="Q162" s="57">
        <v>18</v>
      </c>
      <c r="R162" s="57">
        <v>2</v>
      </c>
      <c r="S162" s="57">
        <v>14</v>
      </c>
      <c r="T162" s="57">
        <v>46</v>
      </c>
      <c r="U162" s="57">
        <v>49</v>
      </c>
      <c r="V162" s="57">
        <v>107</v>
      </c>
      <c r="W162" s="57">
        <v>165</v>
      </c>
      <c r="X162" s="57">
        <v>6</v>
      </c>
      <c r="Y162" s="57">
        <v>0</v>
      </c>
      <c r="Z162" s="57">
        <v>2</v>
      </c>
      <c r="AA162" s="16"/>
    </row>
    <row r="163" spans="1:27" x14ac:dyDescent="0.2">
      <c r="A163" s="55" t="s">
        <v>16</v>
      </c>
      <c r="B163" s="56">
        <f>(P163-S163)/(N163-S163-V163+Z163)</f>
        <v>0.31384015594541909</v>
      </c>
      <c r="C163" s="56">
        <f>W163/M163</f>
        <v>0.37297297297297299</v>
      </c>
      <c r="D163" s="56">
        <f>(Q163+R163+S163)/P163</f>
        <v>0.28888888888888886</v>
      </c>
      <c r="E163" s="56">
        <f>(W163+T163)/M163</f>
        <v>0.47162162162162163</v>
      </c>
      <c r="F163" s="56">
        <f>(W163/N163)+((P163+U163+X163)/(N163+U163+X163+Z163))</f>
        <v>0.75983609233682703</v>
      </c>
      <c r="G163" s="56">
        <f>S163/W163</f>
        <v>6.8840579710144928E-2</v>
      </c>
      <c r="H163" s="56">
        <f>(Y163+Z163)/W163</f>
        <v>7.246376811594203E-3</v>
      </c>
      <c r="I163" s="56">
        <f>V163/M163</f>
        <v>0.17837837837837839</v>
      </c>
      <c r="J163" s="56">
        <f>(U163+X163)/M163</f>
        <v>0.1</v>
      </c>
      <c r="K163" s="76">
        <f>(B163*0.7635+C163*0.7562+D163*0.75+E163*0.7248+F163*0.7021+G163*0.6285+1-H163*0.5884+1-I163*0.5276+J163*0.3663)/6.931</f>
        <v>0.51870699227725381</v>
      </c>
      <c r="L163" s="77">
        <f>K163/0.5164*100</f>
        <v>100.44674521248137</v>
      </c>
      <c r="M163" s="57">
        <v>740</v>
      </c>
      <c r="N163" s="57">
        <v>664</v>
      </c>
      <c r="O163" s="57">
        <v>103</v>
      </c>
      <c r="P163" s="57">
        <v>180</v>
      </c>
      <c r="Q163" s="57">
        <v>27</v>
      </c>
      <c r="R163" s="57">
        <v>6</v>
      </c>
      <c r="S163" s="57">
        <v>19</v>
      </c>
      <c r="T163" s="57">
        <v>73</v>
      </c>
      <c r="U163" s="57">
        <v>69</v>
      </c>
      <c r="V163" s="57">
        <v>132</v>
      </c>
      <c r="W163" s="57">
        <v>276</v>
      </c>
      <c r="X163" s="57">
        <v>5</v>
      </c>
      <c r="Y163" s="57">
        <v>2</v>
      </c>
      <c r="Z163" s="57">
        <v>0</v>
      </c>
      <c r="AA163" s="16"/>
    </row>
    <row r="164" spans="1:27" x14ac:dyDescent="0.2">
      <c r="A164" s="55" t="s">
        <v>248</v>
      </c>
      <c r="B164" s="56">
        <f>(P164-S164)/(N164-S164-V164+Z164)</f>
        <v>0.36399999999999999</v>
      </c>
      <c r="C164" s="56">
        <f>W164/M164</f>
        <v>0.35405405405405405</v>
      </c>
      <c r="D164" s="56">
        <f>(Q164+R164+S164)/P164</f>
        <v>0.25</v>
      </c>
      <c r="E164" s="56">
        <f>(W164+T164)/M164</f>
        <v>0.44324324324324327</v>
      </c>
      <c r="F164" s="56">
        <f>(W164/N164)+((P164+U164+X164)/(N164+U164+X164+Z164))</f>
        <v>0.80468004634046608</v>
      </c>
      <c r="G164" s="56">
        <f>S164/W164</f>
        <v>3.8167938931297711E-2</v>
      </c>
      <c r="H164" s="56">
        <f>(Y164+Z164)/W164</f>
        <v>1.5267175572519083E-2</v>
      </c>
      <c r="I164" s="56">
        <f>V164/M164</f>
        <v>0.17297297297297298</v>
      </c>
      <c r="J164" s="56">
        <f>(U164+X164)/M164</f>
        <v>0.13243243243243244</v>
      </c>
      <c r="K164" s="76">
        <f>(B164*0.7635+C164*0.7562+D164*0.75+E164*0.7248+F164*0.7021+G164*0.6285+1-H164*0.5884+1-I164*0.5276+J164*0.3663)/6.931</f>
        <v>0.51819839011469182</v>
      </c>
      <c r="L164" s="77">
        <f>K164/0.5164*100</f>
        <v>100.34825525071491</v>
      </c>
      <c r="M164" s="57">
        <v>370</v>
      </c>
      <c r="N164" s="57">
        <v>319</v>
      </c>
      <c r="O164" s="57">
        <v>55</v>
      </c>
      <c r="P164" s="57">
        <v>96</v>
      </c>
      <c r="Q164" s="57">
        <v>18</v>
      </c>
      <c r="R164" s="57">
        <v>1</v>
      </c>
      <c r="S164" s="57">
        <v>5</v>
      </c>
      <c r="T164" s="57">
        <v>33</v>
      </c>
      <c r="U164" s="57">
        <v>38</v>
      </c>
      <c r="V164" s="57">
        <v>64</v>
      </c>
      <c r="W164" s="57">
        <v>131</v>
      </c>
      <c r="X164" s="57">
        <v>11</v>
      </c>
      <c r="Y164" s="57">
        <v>2</v>
      </c>
      <c r="Z164" s="57">
        <v>0</v>
      </c>
      <c r="AA164" s="16"/>
    </row>
    <row r="165" spans="1:27" x14ac:dyDescent="0.2">
      <c r="A165" s="55" t="s">
        <v>121</v>
      </c>
      <c r="B165" s="56">
        <f>(P165-S165)/(N165-S165-V165+Z165)</f>
        <v>0.3008595988538682</v>
      </c>
      <c r="C165" s="56">
        <f>W165/M165</f>
        <v>0.36231884057971014</v>
      </c>
      <c r="D165" s="56">
        <f>(Q165+R165+S165)/P165</f>
        <v>0.36363636363636365</v>
      </c>
      <c r="E165" s="56">
        <f>(W165+T165)/M165</f>
        <v>0.48550724637681159</v>
      </c>
      <c r="F165" s="56">
        <f>(W165/N165)+((P165+U165+X165)/(N165+U165+X165+Z165))</f>
        <v>0.73258113599742791</v>
      </c>
      <c r="G165" s="56">
        <f>S165/W165</f>
        <v>0.08</v>
      </c>
      <c r="H165" s="56">
        <f>(Y165+Z165)/W165</f>
        <v>3.5000000000000003E-2</v>
      </c>
      <c r="I165" s="56">
        <f>V165/M165</f>
        <v>0.22826086956521738</v>
      </c>
      <c r="J165" s="56">
        <f>(U165+X165)/M165</f>
        <v>0.10144927536231885</v>
      </c>
      <c r="K165" s="76">
        <f>(B165*0.7635+C165*0.7562+D165*0.75+E165*0.7248+F165*0.7021+G165*0.6285+1-H165*0.5884+1-I165*0.5276+J165*0.3663)/6.931</f>
        <v>0.51782951756440543</v>
      </c>
      <c r="L165" s="77">
        <f>K165/0.5164*100</f>
        <v>100.27682369566332</v>
      </c>
      <c r="M165" s="57">
        <v>552</v>
      </c>
      <c r="N165" s="57">
        <v>489</v>
      </c>
      <c r="O165" s="57">
        <v>61</v>
      </c>
      <c r="P165" s="57">
        <v>121</v>
      </c>
      <c r="Q165" s="57">
        <v>25</v>
      </c>
      <c r="R165" s="57">
        <v>3</v>
      </c>
      <c r="S165" s="57">
        <v>16</v>
      </c>
      <c r="T165" s="57">
        <v>68</v>
      </c>
      <c r="U165" s="57">
        <v>53</v>
      </c>
      <c r="V165" s="57">
        <v>126</v>
      </c>
      <c r="W165" s="57">
        <v>200</v>
      </c>
      <c r="X165" s="57">
        <v>3</v>
      </c>
      <c r="Y165" s="57">
        <v>5</v>
      </c>
      <c r="Z165" s="57">
        <v>2</v>
      </c>
      <c r="AA165" s="16"/>
    </row>
    <row r="166" spans="1:27" x14ac:dyDescent="0.2">
      <c r="A166" s="55" t="s">
        <v>230</v>
      </c>
      <c r="B166" s="56">
        <f>(P166-S166)/(N166-S166-V166+Z166)</f>
        <v>0.26237623762376239</v>
      </c>
      <c r="C166" s="56">
        <f>W166/M166</f>
        <v>0.30827067669172931</v>
      </c>
      <c r="D166" s="56">
        <f>(Q166+R166+S166)/P166</f>
        <v>0.46969696969696972</v>
      </c>
      <c r="E166" s="56">
        <f>(W166+T166)/M166</f>
        <v>0.42857142857142855</v>
      </c>
      <c r="F166" s="56">
        <f>(W166/N166)+((P166+U166+X166)/(N166+U166+X166+Z166))</f>
        <v>0.72683246577983418</v>
      </c>
      <c r="G166" s="56">
        <f>S166/W166</f>
        <v>0.10569105691056911</v>
      </c>
      <c r="H166" s="56">
        <f>(Y166+Z166)/W166</f>
        <v>8.130081300813009E-3</v>
      </c>
      <c r="I166" s="56">
        <f>V166/M166</f>
        <v>0.2781954887218045</v>
      </c>
      <c r="J166" s="56">
        <f>(U166+X166)/M166</f>
        <v>0.18295739348370926</v>
      </c>
      <c r="K166" s="76">
        <f>(B166*0.7635+C166*0.7562+D166*0.75+E166*0.7248+F166*0.7021+G166*0.6285+1-H166*0.5884+1-I166*0.5276+J166*0.3663)/6.931</f>
        <v>0.51775116994368797</v>
      </c>
      <c r="L166" s="77">
        <f>K166/0.5164*100</f>
        <v>100.26165180938962</v>
      </c>
      <c r="M166" s="57">
        <v>399</v>
      </c>
      <c r="N166" s="57">
        <v>325</v>
      </c>
      <c r="O166" s="57">
        <v>52</v>
      </c>
      <c r="P166" s="57">
        <v>66</v>
      </c>
      <c r="Q166" s="57">
        <v>18</v>
      </c>
      <c r="R166" s="57">
        <v>0</v>
      </c>
      <c r="S166" s="57">
        <v>13</v>
      </c>
      <c r="T166" s="57">
        <v>48</v>
      </c>
      <c r="U166" s="57">
        <v>67</v>
      </c>
      <c r="V166" s="57">
        <v>111</v>
      </c>
      <c r="W166" s="57">
        <v>123</v>
      </c>
      <c r="X166" s="57">
        <v>6</v>
      </c>
      <c r="Y166" s="57">
        <v>0</v>
      </c>
      <c r="Z166" s="57">
        <v>1</v>
      </c>
      <c r="AA166" s="16"/>
    </row>
    <row r="167" spans="1:27" x14ac:dyDescent="0.2">
      <c r="A167" s="55" t="s">
        <v>149</v>
      </c>
      <c r="B167" s="56">
        <f>(P167-S167)/(N167-S167-V167+Z167)</f>
        <v>0.27445652173913043</v>
      </c>
      <c r="C167" s="56">
        <f>W167/M167</f>
        <v>0.38671875</v>
      </c>
      <c r="D167" s="56">
        <f>(Q167+R167+S167)/P167</f>
        <v>0.38461538461538464</v>
      </c>
      <c r="E167" s="56">
        <f>(W167+T167)/M167</f>
        <v>0.4921875</v>
      </c>
      <c r="F167" s="56">
        <f>(W167/N167)+((P167+U167+X167)/(N167+U167+X167+Z167))</f>
        <v>0.69374999999999998</v>
      </c>
      <c r="G167" s="56">
        <f>S167/W167</f>
        <v>8.0808080808080815E-2</v>
      </c>
      <c r="H167" s="56">
        <f>(Y167+Z167)/W167</f>
        <v>2.5252525252525252E-2</v>
      </c>
      <c r="I167" s="56">
        <f>V167/M167</f>
        <v>0.197265625</v>
      </c>
      <c r="J167" s="56">
        <f>(U167+X167)/M167</f>
        <v>5.2734375E-2</v>
      </c>
      <c r="K167" s="76">
        <f>(B167*0.7635+C167*0.7562+D167*0.75+E167*0.7248+F167*0.7021+G167*0.6285+1-H167*0.5884+1-I167*0.5276+J167*0.3663)/6.931</f>
        <v>0.51730395863528456</v>
      </c>
      <c r="L167" s="77">
        <f>K167/0.5164*100</f>
        <v>100.17505008429212</v>
      </c>
      <c r="M167" s="57">
        <v>512</v>
      </c>
      <c r="N167" s="57">
        <v>480</v>
      </c>
      <c r="O167" s="57">
        <v>51</v>
      </c>
      <c r="P167" s="57">
        <v>117</v>
      </c>
      <c r="Q167" s="57">
        <v>25</v>
      </c>
      <c r="R167" s="57">
        <v>4</v>
      </c>
      <c r="S167" s="57">
        <v>16</v>
      </c>
      <c r="T167" s="57">
        <v>54</v>
      </c>
      <c r="U167" s="57">
        <v>22</v>
      </c>
      <c r="V167" s="57">
        <v>101</v>
      </c>
      <c r="W167" s="57">
        <v>198</v>
      </c>
      <c r="X167" s="57">
        <v>5</v>
      </c>
      <c r="Y167" s="57">
        <v>0</v>
      </c>
      <c r="Z167" s="57">
        <v>5</v>
      </c>
      <c r="AA167" s="16"/>
    </row>
    <row r="168" spans="1:27" x14ac:dyDescent="0.2">
      <c r="A168" s="55" t="s">
        <v>213</v>
      </c>
      <c r="B168" s="56">
        <f>(P168-S168)/(N168-S168-V168+Z168)</f>
        <v>0.35772357723577236</v>
      </c>
      <c r="C168" s="56">
        <f>W168/M168</f>
        <v>0.37470725995316162</v>
      </c>
      <c r="D168" s="56">
        <f>(Q168+R168+S168)/P168</f>
        <v>0.34</v>
      </c>
      <c r="E168" s="56">
        <f>(W168+T168)/M168</f>
        <v>0.46135831381733022</v>
      </c>
      <c r="F168" s="56">
        <f>(W168/N168)+((P168+U168+X168)/(N168+U168+X168+Z168))</f>
        <v>0.75628123544932491</v>
      </c>
      <c r="G168" s="56">
        <f>S168/W168</f>
        <v>7.4999999999999997E-2</v>
      </c>
      <c r="H168" s="56">
        <f>(Y168+Z168)/W168</f>
        <v>3.7499999999999999E-2</v>
      </c>
      <c r="I168" s="56">
        <f>V168/M168</f>
        <v>0.29274004683840749</v>
      </c>
      <c r="J168" s="56">
        <f>(U168+X168)/M168</f>
        <v>9.8360655737704916E-2</v>
      </c>
      <c r="K168" s="76">
        <f>(B168*0.7635+C168*0.7562+D168*0.75+E168*0.7248+F168*0.7021+G168*0.6285+1-H168*0.5884+1-I168*0.5276+J168*0.3663)/6.931</f>
        <v>0.51702575414004359</v>
      </c>
      <c r="L168" s="77">
        <f>K168/0.5164*100</f>
        <v>100.12117624710373</v>
      </c>
      <c r="M168" s="57">
        <v>427</v>
      </c>
      <c r="N168" s="57">
        <v>379</v>
      </c>
      <c r="O168" s="57">
        <v>61</v>
      </c>
      <c r="P168" s="57">
        <v>100</v>
      </c>
      <c r="Q168" s="57">
        <v>20</v>
      </c>
      <c r="R168" s="57">
        <v>2</v>
      </c>
      <c r="S168" s="57">
        <v>12</v>
      </c>
      <c r="T168" s="57">
        <v>37</v>
      </c>
      <c r="U168" s="57">
        <v>31</v>
      </c>
      <c r="V168" s="57">
        <v>125</v>
      </c>
      <c r="W168" s="57">
        <v>160</v>
      </c>
      <c r="X168" s="57">
        <v>11</v>
      </c>
      <c r="Y168" s="57">
        <v>2</v>
      </c>
      <c r="Z168" s="57">
        <v>4</v>
      </c>
      <c r="AA168" s="16"/>
    </row>
    <row r="169" spans="1:27" x14ac:dyDescent="0.2">
      <c r="A169" s="55" t="s">
        <v>67</v>
      </c>
      <c r="B169" s="56">
        <f>(P169-S169)/(N169-S169-V169+Z169)</f>
        <v>0.35697940503432496</v>
      </c>
      <c r="C169" s="56">
        <f>W169/M169</f>
        <v>0.36290322580645162</v>
      </c>
      <c r="D169" s="56">
        <f>(Q169+R169+S169)/P169</f>
        <v>0.22289156626506024</v>
      </c>
      <c r="E169" s="56">
        <f>(W169+T169)/M169</f>
        <v>0.42419354838709677</v>
      </c>
      <c r="F169" s="56">
        <f>(W169/N169)+((P169+U169+X169)/(N169+U169+X169+Z169))</f>
        <v>0.81260099347656944</v>
      </c>
      <c r="G169" s="56">
        <f>S169/W169</f>
        <v>4.4444444444444446E-2</v>
      </c>
      <c r="H169" s="56">
        <f>(Y169+Z169)/W169</f>
        <v>8.8888888888888889E-3</v>
      </c>
      <c r="I169" s="56">
        <f>V169/M169</f>
        <v>0.15161290322580645</v>
      </c>
      <c r="J169" s="56">
        <f>(U169+X169)/M169</f>
        <v>0.12741935483870967</v>
      </c>
      <c r="K169" s="76">
        <f>(B169*0.7635+C169*0.7562+D169*0.75+E169*0.7248+F169*0.7021+G169*0.6285+1-H169*0.5884+1-I169*0.5276+J169*0.3663)/6.931</f>
        <v>0.51673905125303754</v>
      </c>
      <c r="L169" s="77">
        <f>K169/0.5164*100</f>
        <v>100.06565671050302</v>
      </c>
      <c r="M169" s="57">
        <v>620</v>
      </c>
      <c r="N169" s="57">
        <v>539</v>
      </c>
      <c r="O169" s="57">
        <v>90</v>
      </c>
      <c r="P169" s="57">
        <v>166</v>
      </c>
      <c r="Q169" s="57">
        <v>25</v>
      </c>
      <c r="R169" s="57">
        <v>2</v>
      </c>
      <c r="S169" s="57">
        <v>10</v>
      </c>
      <c r="T169" s="57">
        <v>38</v>
      </c>
      <c r="U169" s="57">
        <v>71</v>
      </c>
      <c r="V169" s="57">
        <v>94</v>
      </c>
      <c r="W169" s="57">
        <v>225</v>
      </c>
      <c r="X169" s="57">
        <v>8</v>
      </c>
      <c r="Y169" s="57">
        <v>0</v>
      </c>
      <c r="Z169" s="57">
        <v>2</v>
      </c>
      <c r="AA169" s="16"/>
    </row>
    <row r="170" spans="1:27" x14ac:dyDescent="0.2">
      <c r="A170" s="55" t="s">
        <v>141</v>
      </c>
      <c r="B170" s="56">
        <f>(P170-S170)/(N170-S170-V170+Z170)</f>
        <v>0.25698324022346369</v>
      </c>
      <c r="C170" s="56">
        <f>W170/M170</f>
        <v>0.38740458015267176</v>
      </c>
      <c r="D170" s="56">
        <f>(Q170+R170+S170)/P170</f>
        <v>0.33620689655172414</v>
      </c>
      <c r="E170" s="56">
        <f>(W170+T170)/M170</f>
        <v>0.52671755725190839</v>
      </c>
      <c r="F170" s="56">
        <f>(W170/N170)+((P170+U170+X170)/(N170+U170+X170+Z170))</f>
        <v>0.68848226313426131</v>
      </c>
      <c r="G170" s="56">
        <f>S170/W170</f>
        <v>0.11822660098522167</v>
      </c>
      <c r="H170" s="56">
        <f>(Y170+Z170)/W170</f>
        <v>9.852216748768473E-3</v>
      </c>
      <c r="I170" s="56">
        <f>V170/M170</f>
        <v>0.21564885496183206</v>
      </c>
      <c r="J170" s="56">
        <f>(U170+X170)/M170</f>
        <v>5.5343511450381681E-2</v>
      </c>
      <c r="K170" s="76">
        <f>(B170*0.7635+C170*0.7562+D170*0.75+E170*0.7248+F170*0.7021+G170*0.6285+1-H170*0.5884+1-I170*0.5276+J170*0.3663)/6.931</f>
        <v>0.51673205439752623</v>
      </c>
      <c r="L170" s="77">
        <f>K170/0.5164*100</f>
        <v>100.06430178108565</v>
      </c>
      <c r="M170" s="57">
        <v>524</v>
      </c>
      <c r="N170" s="57">
        <v>493</v>
      </c>
      <c r="O170" s="57">
        <v>51</v>
      </c>
      <c r="P170" s="57">
        <v>116</v>
      </c>
      <c r="Q170" s="57">
        <v>15</v>
      </c>
      <c r="R170" s="57">
        <v>0</v>
      </c>
      <c r="S170" s="57">
        <v>24</v>
      </c>
      <c r="T170" s="57">
        <v>73</v>
      </c>
      <c r="U170" s="57">
        <v>27</v>
      </c>
      <c r="V170" s="57">
        <v>113</v>
      </c>
      <c r="W170" s="57">
        <v>203</v>
      </c>
      <c r="X170" s="57">
        <v>2</v>
      </c>
      <c r="Y170" s="57">
        <v>0</v>
      </c>
      <c r="Z170" s="57">
        <v>2</v>
      </c>
      <c r="AA170" s="16"/>
    </row>
    <row r="171" spans="1:27" x14ac:dyDescent="0.2">
      <c r="A171" s="55" t="s">
        <v>235</v>
      </c>
      <c r="B171" s="56">
        <f>(P171-S171)/(N171-S171-V171+Z171)</f>
        <v>0.25233644859813081</v>
      </c>
      <c r="C171" s="56">
        <f>W171/M171</f>
        <v>0.31958762886597936</v>
      </c>
      <c r="D171" s="56">
        <f>(Q171+R171+S171)/P171</f>
        <v>0.53846153846153844</v>
      </c>
      <c r="E171" s="56">
        <f>(W171+T171)/M171</f>
        <v>0.44329896907216493</v>
      </c>
      <c r="F171" s="56">
        <f>(W171/N171)+((P171+U171+X171)/(N171+U171+X171+Z171))</f>
        <v>0.69996310495837277</v>
      </c>
      <c r="G171" s="56">
        <f>S171/W171</f>
        <v>8.8709677419354843E-2</v>
      </c>
      <c r="H171" s="56">
        <f>(Y171+Z171)/W171</f>
        <v>6.4516129032258063E-2</v>
      </c>
      <c r="I171" s="56">
        <f>V171/M171</f>
        <v>0.26804123711340205</v>
      </c>
      <c r="J171" s="56">
        <f>(U171+X171)/M171</f>
        <v>0.14690721649484537</v>
      </c>
      <c r="K171" s="76">
        <f>(B171*0.7635+C171*0.7562+D171*0.75+E171*0.7248+F171*0.7021+G171*0.6285+1-H171*0.5884+1-I171*0.5276+J171*0.3663)/6.931</f>
        <v>0.51668023152655795</v>
      </c>
      <c r="L171" s="77">
        <f>K171/0.5164*100</f>
        <v>100.05426636842718</v>
      </c>
      <c r="M171" s="57">
        <v>388</v>
      </c>
      <c r="N171" s="57">
        <v>323</v>
      </c>
      <c r="O171" s="57">
        <v>48</v>
      </c>
      <c r="P171" s="57">
        <v>65</v>
      </c>
      <c r="Q171" s="57">
        <v>22</v>
      </c>
      <c r="R171" s="57">
        <v>2</v>
      </c>
      <c r="S171" s="57">
        <v>11</v>
      </c>
      <c r="T171" s="57">
        <v>48</v>
      </c>
      <c r="U171" s="57">
        <v>54</v>
      </c>
      <c r="V171" s="57">
        <v>104</v>
      </c>
      <c r="W171" s="57">
        <v>124</v>
      </c>
      <c r="X171" s="57">
        <v>3</v>
      </c>
      <c r="Y171" s="57">
        <v>2</v>
      </c>
      <c r="Z171" s="57">
        <v>6</v>
      </c>
      <c r="AA171" s="16"/>
    </row>
    <row r="172" spans="1:27" x14ac:dyDescent="0.2">
      <c r="A172" s="55" t="s">
        <v>87</v>
      </c>
      <c r="B172" s="56">
        <f>(P172-S172)/(N172-S172-V172+Z172)</f>
        <v>0.29639175257731959</v>
      </c>
      <c r="C172" s="56">
        <f>W172/M172</f>
        <v>0.36499999999999999</v>
      </c>
      <c r="D172" s="56">
        <f>(Q172+R172+S172)/P172</f>
        <v>0.36090225563909772</v>
      </c>
      <c r="E172" s="56">
        <f>(W172+T172)/M172</f>
        <v>0.47666666666666668</v>
      </c>
      <c r="F172" s="56">
        <f>(W172/N172)+((P172+U172+X172)/(N172+U172+X172+Z172))</f>
        <v>0.72684004600115004</v>
      </c>
      <c r="G172" s="56">
        <f>S172/W172</f>
        <v>8.2191780821917804E-2</v>
      </c>
      <c r="H172" s="56">
        <f>(Y172+Z172)/W172</f>
        <v>3.1963470319634701E-2</v>
      </c>
      <c r="I172" s="56">
        <f>V172/M172</f>
        <v>0.22333333333333333</v>
      </c>
      <c r="J172" s="56">
        <f>(U172+X172)/M172</f>
        <v>9.5000000000000001E-2</v>
      </c>
      <c r="K172" s="76">
        <f>(B172*0.7635+C172*0.7562+D172*0.75+E172*0.7248+F172*0.7021+G172*0.6285+1-H172*0.5884+1-I172*0.5276+J172*0.3663)/6.931</f>
        <v>0.51631874949694845</v>
      </c>
      <c r="L172" s="77">
        <f>K172/0.5164*100</f>
        <v>99.984265975396681</v>
      </c>
      <c r="M172" s="57">
        <v>600</v>
      </c>
      <c r="N172" s="57">
        <v>536</v>
      </c>
      <c r="O172" s="57">
        <v>70</v>
      </c>
      <c r="P172" s="57">
        <v>133</v>
      </c>
      <c r="Q172" s="57">
        <v>27</v>
      </c>
      <c r="R172" s="57">
        <v>3</v>
      </c>
      <c r="S172" s="57">
        <v>18</v>
      </c>
      <c r="T172" s="57">
        <v>67</v>
      </c>
      <c r="U172" s="57">
        <v>51</v>
      </c>
      <c r="V172" s="57">
        <v>134</v>
      </c>
      <c r="W172" s="57">
        <v>219</v>
      </c>
      <c r="X172" s="57">
        <v>6</v>
      </c>
      <c r="Y172" s="57">
        <v>3</v>
      </c>
      <c r="Z172" s="57">
        <v>4</v>
      </c>
      <c r="AA172" s="16"/>
    </row>
    <row r="173" spans="1:27" x14ac:dyDescent="0.2">
      <c r="A173" s="55" t="s">
        <v>60</v>
      </c>
      <c r="B173" s="56">
        <f>(P173-S173)/(N173-S173-V173+Z173)</f>
        <v>0.24019607843137256</v>
      </c>
      <c r="C173" s="56">
        <f>W173/M173</f>
        <v>0.34177215189873417</v>
      </c>
      <c r="D173" s="56">
        <f>(Q173+R173+S173)/P173</f>
        <v>0.44537815126050423</v>
      </c>
      <c r="E173" s="56">
        <f>(W173+T173)/M173</f>
        <v>0.45569620253164556</v>
      </c>
      <c r="F173" s="56">
        <f>(W173/N173)+((P173+U173+X173)/(N173+U173+X173+Z173))</f>
        <v>0.69597649186256783</v>
      </c>
      <c r="G173" s="56">
        <f>S173/W173</f>
        <v>9.7222222222222224E-2</v>
      </c>
      <c r="H173" s="56">
        <f>(Y173+Z173)/W173</f>
        <v>2.3148148148148147E-2</v>
      </c>
      <c r="I173" s="56">
        <f>V173/M173</f>
        <v>0.20411392405063292</v>
      </c>
      <c r="J173" s="56">
        <f>(U173+X173)/M173</f>
        <v>0.11708860759493671</v>
      </c>
      <c r="K173" s="76">
        <f>(B173*0.7635+C173*0.7562+D173*0.75+E173*0.7248+F173*0.7021+G173*0.6285+1-H173*0.5884+1-I173*0.5276+J173*0.3663)/6.931</f>
        <v>0.51615754870212194</v>
      </c>
      <c r="L173" s="77">
        <f>K173/0.5164*100</f>
        <v>99.953049709938412</v>
      </c>
      <c r="M173" s="57">
        <v>632</v>
      </c>
      <c r="N173" s="57">
        <v>553</v>
      </c>
      <c r="O173" s="57">
        <v>81</v>
      </c>
      <c r="P173" s="57">
        <v>119</v>
      </c>
      <c r="Q173" s="57">
        <v>30</v>
      </c>
      <c r="R173" s="57">
        <v>2</v>
      </c>
      <c r="S173" s="57">
        <v>21</v>
      </c>
      <c r="T173" s="57">
        <v>72</v>
      </c>
      <c r="U173" s="57">
        <v>70</v>
      </c>
      <c r="V173" s="57">
        <v>129</v>
      </c>
      <c r="W173" s="57">
        <v>216</v>
      </c>
      <c r="X173" s="57">
        <v>4</v>
      </c>
      <c r="Y173" s="57">
        <v>0</v>
      </c>
      <c r="Z173" s="57">
        <v>5</v>
      </c>
      <c r="AA173" s="16"/>
    </row>
    <row r="174" spans="1:27" x14ac:dyDescent="0.2">
      <c r="A174" s="55" t="s">
        <v>157</v>
      </c>
      <c r="B174" s="56">
        <f>(P174-S174)/(N174-S174-V174+Z174)</f>
        <v>0.26950354609929078</v>
      </c>
      <c r="C174" s="56">
        <f>W174/M174</f>
        <v>0.3413173652694611</v>
      </c>
      <c r="D174" s="56">
        <f>(Q174+R174+S174)/P174</f>
        <v>0.35416666666666669</v>
      </c>
      <c r="E174" s="56">
        <f>(W174+T174)/M174</f>
        <v>0.45908183632734528</v>
      </c>
      <c r="F174" s="56">
        <f>(W174/N174)+((P174+U174+X174)/(N174+U174+X174+Z174))</f>
        <v>0.74557268441839719</v>
      </c>
      <c r="G174" s="56">
        <f>S174/W174</f>
        <v>0.11695906432748537</v>
      </c>
      <c r="H174" s="56">
        <f>(Y174+Z174)/W174</f>
        <v>1.7543859649122806E-2</v>
      </c>
      <c r="I174" s="56">
        <f>V174/M174</f>
        <v>0.24750499001996007</v>
      </c>
      <c r="J174" s="56">
        <f>(U174+X174)/M174</f>
        <v>0.1497005988023952</v>
      </c>
      <c r="K174" s="76">
        <f>(B174*0.7635+C174*0.7562+D174*0.75+E174*0.7248+F174*0.7021+G174*0.6285+1-H174*0.5884+1-I174*0.5276+J174*0.3663)/6.931</f>
        <v>0.51553050170002279</v>
      </c>
      <c r="L174" s="77">
        <f>K174/0.5164*100</f>
        <v>99.831623102250745</v>
      </c>
      <c r="M174" s="57">
        <v>501</v>
      </c>
      <c r="N174" s="57">
        <v>423</v>
      </c>
      <c r="O174" s="57">
        <v>49</v>
      </c>
      <c r="P174" s="57">
        <v>96</v>
      </c>
      <c r="Q174" s="57">
        <v>13</v>
      </c>
      <c r="R174" s="57">
        <v>1</v>
      </c>
      <c r="S174" s="57">
        <v>20</v>
      </c>
      <c r="T174" s="57">
        <v>59</v>
      </c>
      <c r="U174" s="57">
        <v>73</v>
      </c>
      <c r="V174" s="57">
        <v>124</v>
      </c>
      <c r="W174" s="57">
        <v>171</v>
      </c>
      <c r="X174" s="57">
        <v>2</v>
      </c>
      <c r="Y174" s="57">
        <v>0</v>
      </c>
      <c r="Z174" s="57">
        <v>3</v>
      </c>
      <c r="AA174" s="16"/>
    </row>
    <row r="175" spans="1:27" x14ac:dyDescent="0.2">
      <c r="A175" s="55" t="s">
        <v>39</v>
      </c>
      <c r="B175" s="56">
        <f>(P175-S175)/(N175-S175-V175+Z175)</f>
        <v>0.33185840707964603</v>
      </c>
      <c r="C175" s="56">
        <f>W175/M175</f>
        <v>0.35223880597014923</v>
      </c>
      <c r="D175" s="56">
        <f>(Q175+R175+S175)/P175</f>
        <v>0.30434782608695654</v>
      </c>
      <c r="E175" s="56">
        <f>(W175+T175)/M175</f>
        <v>0.44925373134328356</v>
      </c>
      <c r="F175" s="56">
        <f>(W175/N175)+((P175+U175+X175)/(N175+U175+X175+Z175))</f>
        <v>0.75671641791044775</v>
      </c>
      <c r="G175" s="56">
        <f>S175/W175</f>
        <v>4.6610169491525424E-2</v>
      </c>
      <c r="H175" s="56">
        <f>(Y175+Z175)/W175</f>
        <v>8.4745762711864406E-3</v>
      </c>
      <c r="I175" s="56">
        <f>V175/M175</f>
        <v>0.19253731343283581</v>
      </c>
      <c r="J175" s="56">
        <f>(U175+X175)/M175</f>
        <v>0.11641791044776119</v>
      </c>
      <c r="K175" s="76">
        <f>(B175*0.7635+C175*0.7562+D175*0.75+E175*0.7248+F175*0.7021+G175*0.6285+1-H175*0.5884+1-I175*0.5276+J175*0.3663)/6.931</f>
        <v>0.51511711077982958</v>
      </c>
      <c r="L175" s="77">
        <f>K175/0.5164*100</f>
        <v>99.751570639006502</v>
      </c>
      <c r="M175" s="57">
        <v>670</v>
      </c>
      <c r="N175" s="57">
        <v>590</v>
      </c>
      <c r="O175" s="57">
        <v>87</v>
      </c>
      <c r="P175" s="57">
        <v>161</v>
      </c>
      <c r="Q175" s="57">
        <v>34</v>
      </c>
      <c r="R175" s="57">
        <v>4</v>
      </c>
      <c r="S175" s="57">
        <v>11</v>
      </c>
      <c r="T175" s="57">
        <v>65</v>
      </c>
      <c r="U175" s="57">
        <v>62</v>
      </c>
      <c r="V175" s="57">
        <v>129</v>
      </c>
      <c r="W175" s="57">
        <v>236</v>
      </c>
      <c r="X175" s="57">
        <v>16</v>
      </c>
      <c r="Y175" s="57">
        <v>0</v>
      </c>
      <c r="Z175" s="57">
        <v>2</v>
      </c>
      <c r="AA175" s="16"/>
    </row>
    <row r="176" spans="1:27" x14ac:dyDescent="0.2">
      <c r="A176" s="55" t="s">
        <v>57</v>
      </c>
      <c r="B176" s="56">
        <f>(P176-S176)/(N176-S176-V176+Z176)</f>
        <v>0.28536585365853656</v>
      </c>
      <c r="C176" s="56">
        <f>W176/M176</f>
        <v>0.38050314465408808</v>
      </c>
      <c r="D176" s="56">
        <f>(Q176+R176+S176)/P176</f>
        <v>0.3546099290780142</v>
      </c>
      <c r="E176" s="56">
        <f>(W176+T176)/M176</f>
        <v>0.47169811320754718</v>
      </c>
      <c r="F176" s="56">
        <f>(W176/N176)+((P176+U176+X176)/(N176+U176+X176+Z176))</f>
        <v>0.71454969850223693</v>
      </c>
      <c r="G176" s="56">
        <f>S176/W176</f>
        <v>9.9173553719008267E-2</v>
      </c>
      <c r="H176" s="56">
        <f>(Y176+Z176)/W176</f>
        <v>2.0661157024793389E-2</v>
      </c>
      <c r="I176" s="56">
        <f>V176/M176</f>
        <v>0.24056603773584906</v>
      </c>
      <c r="J176" s="56">
        <f>(U176+X176)/M176</f>
        <v>7.7044025157232701E-2</v>
      </c>
      <c r="K176" s="76">
        <f>(B176*0.7635+C176*0.7562+D176*0.75+E176*0.7248+F176*0.7021+G176*0.6285+1-H176*0.5884+1-I176*0.5276+J176*0.3663)/6.931</f>
        <v>0.51458880803060802</v>
      </c>
      <c r="L176" s="77">
        <f>K176/0.5164*100</f>
        <v>99.649265691442295</v>
      </c>
      <c r="M176" s="57">
        <v>636</v>
      </c>
      <c r="N176" s="57">
        <v>582</v>
      </c>
      <c r="O176" s="57">
        <v>69</v>
      </c>
      <c r="P176" s="57">
        <v>141</v>
      </c>
      <c r="Q176" s="57">
        <v>23</v>
      </c>
      <c r="R176" s="57">
        <v>3</v>
      </c>
      <c r="S176" s="57">
        <v>24</v>
      </c>
      <c r="T176" s="57">
        <v>58</v>
      </c>
      <c r="U176" s="57">
        <v>44</v>
      </c>
      <c r="V176" s="57">
        <v>153</v>
      </c>
      <c r="W176" s="57">
        <v>242</v>
      </c>
      <c r="X176" s="57">
        <v>5</v>
      </c>
      <c r="Y176" s="57">
        <v>0</v>
      </c>
      <c r="Z176" s="57">
        <v>5</v>
      </c>
      <c r="AA176" s="16"/>
    </row>
    <row r="177" spans="1:27" x14ac:dyDescent="0.2">
      <c r="A177" s="55" t="s">
        <v>85</v>
      </c>
      <c r="B177" s="56">
        <f>(P177-S177)/(N177-S177-V177+Z177)</f>
        <v>0.25806451612903225</v>
      </c>
      <c r="C177" s="56">
        <f>W177/M177</f>
        <v>0.34276206322795338</v>
      </c>
      <c r="D177" s="56">
        <f>(Q177+R177+S177)/P177</f>
        <v>0.38524590163934425</v>
      </c>
      <c r="E177" s="56">
        <f>(W177+T177)/M177</f>
        <v>0.46755407653910147</v>
      </c>
      <c r="F177" s="56">
        <f>(W177/N177)+((P177+U177+X177)/(N177+U177+X177+Z177))</f>
        <v>0.70367924528301895</v>
      </c>
      <c r="G177" s="56">
        <f>S177/W177</f>
        <v>8.7378640776699032E-2</v>
      </c>
      <c r="H177" s="56">
        <f>(Y177+Z177)/W177</f>
        <v>1.9417475728155338E-2</v>
      </c>
      <c r="I177" s="56">
        <f>V177/M177</f>
        <v>0.18635607321131448</v>
      </c>
      <c r="J177" s="56">
        <f>(U177+X177)/M177</f>
        <v>0.11148086522462562</v>
      </c>
      <c r="K177" s="76">
        <f>(B177*0.7635+C177*0.7562+D177*0.75+E177*0.7248+F177*0.7021+G177*0.6285+1-H177*0.5884+1-I177*0.5276+J177*0.3663)/6.931</f>
        <v>0.51422680118467046</v>
      </c>
      <c r="L177" s="77">
        <f>K177/0.5164*100</f>
        <v>99.579163668603883</v>
      </c>
      <c r="M177" s="57">
        <v>601</v>
      </c>
      <c r="N177" s="57">
        <v>530</v>
      </c>
      <c r="O177" s="57">
        <v>65</v>
      </c>
      <c r="P177" s="57">
        <v>122</v>
      </c>
      <c r="Q177" s="57">
        <v>28</v>
      </c>
      <c r="R177" s="57">
        <v>1</v>
      </c>
      <c r="S177" s="57">
        <v>18</v>
      </c>
      <c r="T177" s="57">
        <v>75</v>
      </c>
      <c r="U177" s="57">
        <v>60</v>
      </c>
      <c r="V177" s="57">
        <v>112</v>
      </c>
      <c r="W177" s="57">
        <v>206</v>
      </c>
      <c r="X177" s="57">
        <v>7</v>
      </c>
      <c r="Y177" s="57">
        <v>1</v>
      </c>
      <c r="Z177" s="57">
        <v>3</v>
      </c>
      <c r="AA177" s="16"/>
    </row>
    <row r="178" spans="1:27" x14ac:dyDescent="0.2">
      <c r="A178" s="55" t="s">
        <v>61</v>
      </c>
      <c r="B178" s="56">
        <f>(P178-S178)/(N178-S178-V178+Z178)</f>
        <v>0.32748538011695905</v>
      </c>
      <c r="C178" s="56">
        <f>W178/M178</f>
        <v>0.38449367088607594</v>
      </c>
      <c r="D178" s="56">
        <f>(Q178+R178+S178)/P178</f>
        <v>0.23595505617977527</v>
      </c>
      <c r="E178" s="56">
        <f>(W178+T178)/M178</f>
        <v>0.48417721518987344</v>
      </c>
      <c r="F178" s="56">
        <f>(W178/N178)+((P178+U178+X178)/(N178+U178+X178+Z178))</f>
        <v>0.75544009912827981</v>
      </c>
      <c r="G178" s="56">
        <f>S178/W178</f>
        <v>4.1152263374485597E-2</v>
      </c>
      <c r="H178" s="56">
        <f>(Y178+Z178)/W178</f>
        <v>4.1152263374485597E-2</v>
      </c>
      <c r="I178" s="56">
        <f>V178/M178</f>
        <v>0.10917721518987342</v>
      </c>
      <c r="J178" s="56">
        <f>(U178+X178)/M178</f>
        <v>5.6962025316455694E-2</v>
      </c>
      <c r="K178" s="76">
        <f>(B178*0.7635+C178*0.7562+D178*0.75+E178*0.7248+F178*0.7021+G178*0.6285+1-H178*0.5884+1-I178*0.5276+J178*0.3663)/6.931</f>
        <v>0.51421081082763276</v>
      </c>
      <c r="L178" s="77">
        <f>K178/0.5164*100</f>
        <v>99.576067162593489</v>
      </c>
      <c r="M178" s="57">
        <v>632</v>
      </c>
      <c r="N178" s="57">
        <v>586</v>
      </c>
      <c r="O178" s="57">
        <v>91</v>
      </c>
      <c r="P178" s="57">
        <v>178</v>
      </c>
      <c r="Q178" s="57">
        <v>29</v>
      </c>
      <c r="R178" s="57">
        <v>3</v>
      </c>
      <c r="S178" s="57">
        <v>10</v>
      </c>
      <c r="T178" s="57">
        <v>63</v>
      </c>
      <c r="U178" s="57">
        <v>32</v>
      </c>
      <c r="V178" s="57">
        <v>69</v>
      </c>
      <c r="W178" s="57">
        <v>243</v>
      </c>
      <c r="X178" s="57">
        <v>4</v>
      </c>
      <c r="Y178" s="57">
        <v>4</v>
      </c>
      <c r="Z178" s="57">
        <v>6</v>
      </c>
      <c r="AA178" s="16"/>
    </row>
    <row r="179" spans="1:27" x14ac:dyDescent="0.2">
      <c r="A179" s="55" t="s">
        <v>178</v>
      </c>
      <c r="B179" s="56">
        <f>(P179-S179)/(N179-S179-V179+Z179)</f>
        <v>0.28222996515679444</v>
      </c>
      <c r="C179" s="56">
        <f>W179/M179</f>
        <v>0.34829059829059827</v>
      </c>
      <c r="D179" s="56">
        <f>(Q179+R179+S179)/P179</f>
        <v>0.375</v>
      </c>
      <c r="E179" s="56">
        <f>(W179+T179)/M179</f>
        <v>0.48717948717948717</v>
      </c>
      <c r="F179" s="56">
        <f>(W179/N179)+((P179+U179+X179)/(N179+U179+X179+Z179))</f>
        <v>0.72812220946549311</v>
      </c>
      <c r="G179" s="56">
        <f>S179/W179</f>
        <v>9.202453987730061E-2</v>
      </c>
      <c r="H179" s="56">
        <f>(Y179+Z179)/W179</f>
        <v>6.7484662576687116E-2</v>
      </c>
      <c r="I179" s="56">
        <f>V179/M179</f>
        <v>0.23717948717948717</v>
      </c>
      <c r="J179" s="56">
        <f>(U179+X179)/M179</f>
        <v>0.11752136752136752</v>
      </c>
      <c r="K179" s="76">
        <f>(B179*0.7635+C179*0.7562+D179*0.75+E179*0.7248+F179*0.7021+G179*0.6285+1-H179*0.5884+1-I179*0.5276+J179*0.3663)/6.931</f>
        <v>0.51370276319981512</v>
      </c>
      <c r="L179" s="77">
        <f>K179/0.5164*100</f>
        <v>99.477684585556773</v>
      </c>
      <c r="M179" s="57">
        <v>468</v>
      </c>
      <c r="N179" s="57">
        <v>402</v>
      </c>
      <c r="O179" s="57">
        <v>60</v>
      </c>
      <c r="P179" s="57">
        <v>96</v>
      </c>
      <c r="Q179" s="57">
        <v>20</v>
      </c>
      <c r="R179" s="57">
        <v>1</v>
      </c>
      <c r="S179" s="57">
        <v>15</v>
      </c>
      <c r="T179" s="57">
        <v>65</v>
      </c>
      <c r="U179" s="57">
        <v>53</v>
      </c>
      <c r="V179" s="57">
        <v>111</v>
      </c>
      <c r="W179" s="57">
        <v>163</v>
      </c>
      <c r="X179" s="57">
        <v>2</v>
      </c>
      <c r="Y179" s="57">
        <v>0</v>
      </c>
      <c r="Z179" s="57">
        <v>11</v>
      </c>
      <c r="AA179" s="16"/>
    </row>
    <row r="180" spans="1:27" x14ac:dyDescent="0.2">
      <c r="A180" s="55" t="s">
        <v>51</v>
      </c>
      <c r="B180" s="56">
        <f>(P180-S180)/(N180-S180-V180+Z180)</f>
        <v>0.34393063583815031</v>
      </c>
      <c r="C180" s="56">
        <f>W180/M180</f>
        <v>0.35538461538461541</v>
      </c>
      <c r="D180" s="56">
        <f>(Q180+R180+S180)/P180</f>
        <v>0.40441176470588236</v>
      </c>
      <c r="E180" s="56">
        <f>(W180+T180)/M180</f>
        <v>0.44923076923076921</v>
      </c>
      <c r="F180" s="56">
        <f>(W180/N180)+((P180+U180+X180)/(N180+U180+X180+Z180))</f>
        <v>0.71446879405356922</v>
      </c>
      <c r="G180" s="56">
        <f>S180/W180</f>
        <v>7.3593073593073599E-2</v>
      </c>
      <c r="H180" s="56">
        <f>(Y180+Z180)/W180</f>
        <v>1.7316017316017316E-2</v>
      </c>
      <c r="I180" s="56">
        <f>V180/M180</f>
        <v>0.33384615384615385</v>
      </c>
      <c r="J180" s="56">
        <f>(U180+X180)/M180</f>
        <v>0.10461538461538461</v>
      </c>
      <c r="K180" s="76">
        <f>(B180*0.7635+C180*0.7562+D180*0.75+E180*0.7248+F180*0.7021+G180*0.6285+1-H180*0.5884+1-I180*0.5276+J180*0.3663)/6.931</f>
        <v>0.51365179609999201</v>
      </c>
      <c r="L180" s="77">
        <f>K180/0.5164*100</f>
        <v>99.467814891555392</v>
      </c>
      <c r="M180" s="57">
        <v>650</v>
      </c>
      <c r="N180" s="57">
        <v>578</v>
      </c>
      <c r="O180" s="57">
        <v>73</v>
      </c>
      <c r="P180" s="57">
        <v>136</v>
      </c>
      <c r="Q180" s="57">
        <v>32</v>
      </c>
      <c r="R180" s="57">
        <v>6</v>
      </c>
      <c r="S180" s="57">
        <v>17</v>
      </c>
      <c r="T180" s="57">
        <v>61</v>
      </c>
      <c r="U180" s="57">
        <v>67</v>
      </c>
      <c r="V180" s="57">
        <v>217</v>
      </c>
      <c r="W180" s="57">
        <v>231</v>
      </c>
      <c r="X180" s="57">
        <v>1</v>
      </c>
      <c r="Y180" s="57">
        <v>2</v>
      </c>
      <c r="Z180" s="57">
        <v>2</v>
      </c>
      <c r="AA180" s="16"/>
    </row>
    <row r="181" spans="1:27" x14ac:dyDescent="0.2">
      <c r="A181" s="55" t="s">
        <v>37</v>
      </c>
      <c r="B181" s="56">
        <f>(P181-S181)/(N181-S181-V181+Z181)</f>
        <v>0.30176211453744495</v>
      </c>
      <c r="C181" s="56">
        <f>W181/M181</f>
        <v>0.36041358936484491</v>
      </c>
      <c r="D181" s="56">
        <f>(Q181+R181+S181)/P181</f>
        <v>0.32903225806451614</v>
      </c>
      <c r="E181" s="56">
        <f>(W181+T181)/M181</f>
        <v>0.46233382570162479</v>
      </c>
      <c r="F181" s="56">
        <f>(W181/N181)+((P181+U181+X181)/(N181+U181+X181+Z181))</f>
        <v>0.7200512769848747</v>
      </c>
      <c r="G181" s="56">
        <f>S181/W181</f>
        <v>7.3770491803278687E-2</v>
      </c>
      <c r="H181" s="56">
        <f>(Y181+Z181)/W181</f>
        <v>4.0983606557377051E-3</v>
      </c>
      <c r="I181" s="56">
        <f>V181/M181</f>
        <v>0.20974889217134415</v>
      </c>
      <c r="J181" s="56">
        <f>(U181+X181)/M181</f>
        <v>9.3057607090103397E-2</v>
      </c>
      <c r="K181" s="76">
        <f>(B181*0.7635+C181*0.7562+D181*0.75+E181*0.7248+F181*0.7021+G181*0.6285+1-H181*0.5884+1-I181*0.5276+J181*0.3663)/6.931</f>
        <v>0.51330812976065054</v>
      </c>
      <c r="L181" s="77">
        <f>K181/0.5164*100</f>
        <v>99.401264477275475</v>
      </c>
      <c r="M181" s="57">
        <v>677</v>
      </c>
      <c r="N181" s="57">
        <v>613</v>
      </c>
      <c r="O181" s="57">
        <v>72</v>
      </c>
      <c r="P181" s="57">
        <v>155</v>
      </c>
      <c r="Q181" s="57">
        <v>31</v>
      </c>
      <c r="R181" s="57">
        <v>2</v>
      </c>
      <c r="S181" s="57">
        <v>18</v>
      </c>
      <c r="T181" s="57">
        <v>69</v>
      </c>
      <c r="U181" s="57">
        <v>62</v>
      </c>
      <c r="V181" s="57">
        <v>142</v>
      </c>
      <c r="W181" s="57">
        <v>244</v>
      </c>
      <c r="X181" s="57">
        <v>1</v>
      </c>
      <c r="Y181" s="57">
        <v>0</v>
      </c>
      <c r="Z181" s="57">
        <v>1</v>
      </c>
      <c r="AA181" s="16"/>
    </row>
    <row r="182" spans="1:27" x14ac:dyDescent="0.2">
      <c r="A182" s="55" t="s">
        <v>244</v>
      </c>
      <c r="B182" s="86">
        <f>(P182-S182)/(N182-S182-V182+Z182)</f>
        <v>0.40609137055837563</v>
      </c>
      <c r="C182" s="56">
        <f>W182/M182</f>
        <v>0.3713527851458886</v>
      </c>
      <c r="D182" s="56">
        <f>(Q182+R182+S182)/P182</f>
        <v>0.31111111111111112</v>
      </c>
      <c r="E182" s="56">
        <f>(W182+T182)/M182</f>
        <v>0.46949602122015915</v>
      </c>
      <c r="F182" s="56">
        <f>(W182/N182)+((P182+U182+X182)/(N182+U182+X182+Z182))</f>
        <v>0.73058417124174946</v>
      </c>
      <c r="G182" s="56">
        <f>S182/W182</f>
        <v>7.1428571428571425E-2</v>
      </c>
      <c r="H182" s="56">
        <f>(Y182+Z182)/W182</f>
        <v>7.1428571428571426E-3</v>
      </c>
      <c r="I182" s="56">
        <f>V182/M182</f>
        <v>0.3660477453580902</v>
      </c>
      <c r="J182" s="56">
        <f>(U182+X182)/M182</f>
        <v>8.4880636604774531E-2</v>
      </c>
      <c r="K182" s="76">
        <f>(B182*0.7635+C182*0.7562+D182*0.75+E182*0.7248+F182*0.7021+G182*0.6285+1-H182*0.5884+1-I182*0.5276+J182*0.3663)/6.931</f>
        <v>0.51307025255065331</v>
      </c>
      <c r="L182" s="77">
        <f>K182/0.5164*100</f>
        <v>99.35519995171444</v>
      </c>
      <c r="M182" s="57">
        <v>377</v>
      </c>
      <c r="N182" s="57">
        <v>344</v>
      </c>
      <c r="O182" s="57">
        <v>35</v>
      </c>
      <c r="P182" s="57">
        <v>90</v>
      </c>
      <c r="Q182" s="57">
        <v>16</v>
      </c>
      <c r="R182" s="57">
        <v>2</v>
      </c>
      <c r="S182" s="57">
        <v>10</v>
      </c>
      <c r="T182" s="57">
        <v>37</v>
      </c>
      <c r="U182" s="57">
        <v>18</v>
      </c>
      <c r="V182" s="57">
        <v>138</v>
      </c>
      <c r="W182" s="57">
        <v>140</v>
      </c>
      <c r="X182" s="57">
        <v>14</v>
      </c>
      <c r="Y182" s="57">
        <v>0</v>
      </c>
      <c r="Z182" s="57">
        <v>1</v>
      </c>
      <c r="AA182" s="16"/>
    </row>
    <row r="183" spans="1:27" x14ac:dyDescent="0.2">
      <c r="A183" s="55" t="s">
        <v>79</v>
      </c>
      <c r="B183" s="56">
        <f>(P183-S183)/(N183-S183-V183+Z183)</f>
        <v>0.2892768079800499</v>
      </c>
      <c r="C183" s="56">
        <f>W183/M183</f>
        <v>0.37953795379537952</v>
      </c>
      <c r="D183" s="56">
        <f>(Q183+R183+S183)/P183</f>
        <v>0.375</v>
      </c>
      <c r="E183" s="56">
        <f>(W183+T183)/M183</f>
        <v>0.48514851485148514</v>
      </c>
      <c r="F183" s="56">
        <f>(W183/N183)+((P183+U183+X183)/(N183+U183+X183+Z183))</f>
        <v>0.68710069261945639</v>
      </c>
      <c r="G183" s="56">
        <f>S183/W183</f>
        <v>8.6956521739130432E-2</v>
      </c>
      <c r="H183" s="56">
        <f>(Y183+Z183)/W183</f>
        <v>2.1739130434782608E-2</v>
      </c>
      <c r="I183" s="56">
        <f>V183/M183</f>
        <v>0.24587458745874588</v>
      </c>
      <c r="J183" s="56">
        <f>(U183+X183)/M183</f>
        <v>5.6105610561056105E-2</v>
      </c>
      <c r="K183" s="76">
        <f>(B183*0.7635+C183*0.7562+D183*0.75+E183*0.7248+F183*0.7021+G183*0.6285+1-H183*0.5884+1-I183*0.5276+J183*0.3663)/6.931</f>
        <v>0.51303670549355196</v>
      </c>
      <c r="L183" s="77">
        <f>K183/0.5164*100</f>
        <v>99.348703619975211</v>
      </c>
      <c r="M183" s="57">
        <v>606</v>
      </c>
      <c r="N183" s="57">
        <v>567</v>
      </c>
      <c r="O183" s="57">
        <v>77</v>
      </c>
      <c r="P183" s="57">
        <v>136</v>
      </c>
      <c r="Q183" s="57">
        <v>28</v>
      </c>
      <c r="R183" s="57">
        <v>3</v>
      </c>
      <c r="S183" s="57">
        <v>20</v>
      </c>
      <c r="T183" s="57">
        <v>64</v>
      </c>
      <c r="U183" s="57">
        <v>30</v>
      </c>
      <c r="V183" s="57">
        <v>149</v>
      </c>
      <c r="W183" s="57">
        <v>230</v>
      </c>
      <c r="X183" s="57">
        <v>4</v>
      </c>
      <c r="Y183" s="57">
        <v>2</v>
      </c>
      <c r="Z183" s="57">
        <v>3</v>
      </c>
      <c r="AA183" s="16"/>
    </row>
    <row r="184" spans="1:27" x14ac:dyDescent="0.2">
      <c r="A184" s="55" t="s">
        <v>31</v>
      </c>
      <c r="B184" s="56">
        <f>(P184-S184)/(N184-S184-V184+Z184)</f>
        <v>0.30656934306569344</v>
      </c>
      <c r="C184" s="56">
        <f>W184/M184</f>
        <v>0.3850658857979502</v>
      </c>
      <c r="D184" s="56">
        <f>(Q184+R184+S184)/P184</f>
        <v>0.26923076923076922</v>
      </c>
      <c r="E184" s="56">
        <f>(W184+T184)/M184</f>
        <v>0.4699853587115666</v>
      </c>
      <c r="F184" s="56">
        <f>(W184/N184)+((P184+U184+X184)/(N184+U184+X184+Z184))</f>
        <v>0.74206516643225506</v>
      </c>
      <c r="G184" s="56">
        <f>S184/W184</f>
        <v>5.3231939163498096E-2</v>
      </c>
      <c r="H184" s="56">
        <f>(Y184+Z184)/W184</f>
        <v>4.9429657794676805E-2</v>
      </c>
      <c r="I184" s="56">
        <f>V184/M184</f>
        <v>0.10980966325036604</v>
      </c>
      <c r="J184" s="56">
        <f>(U184+X184)/M184</f>
        <v>5.5636896046852125E-2</v>
      </c>
      <c r="K184" s="76">
        <f>(B184*0.7635+C184*0.7562+D184*0.75+E184*0.7248+F184*0.7021+G184*0.6285+1-H184*0.5884+1-I184*0.5276+J184*0.3663)/6.931</f>
        <v>0.51300548468465057</v>
      </c>
      <c r="L184" s="77">
        <f>K184/0.5164*100</f>
        <v>99.342657762325842</v>
      </c>
      <c r="M184" s="57">
        <v>683</v>
      </c>
      <c r="N184" s="57">
        <v>632</v>
      </c>
      <c r="O184" s="57">
        <v>85</v>
      </c>
      <c r="P184" s="57">
        <v>182</v>
      </c>
      <c r="Q184" s="57">
        <v>31</v>
      </c>
      <c r="R184" s="57">
        <v>4</v>
      </c>
      <c r="S184" s="57">
        <v>14</v>
      </c>
      <c r="T184" s="57">
        <v>58</v>
      </c>
      <c r="U184" s="57">
        <v>29</v>
      </c>
      <c r="V184" s="57">
        <v>75</v>
      </c>
      <c r="W184" s="57">
        <v>263</v>
      </c>
      <c r="X184" s="57">
        <v>9</v>
      </c>
      <c r="Y184" s="57">
        <v>8</v>
      </c>
      <c r="Z184" s="57">
        <v>5</v>
      </c>
      <c r="AA184" s="16"/>
    </row>
    <row r="185" spans="1:27" x14ac:dyDescent="0.2">
      <c r="A185" s="55" t="s">
        <v>167</v>
      </c>
      <c r="B185" s="56">
        <f>(P185-S185)/(N185-S185-V185+Z185)</f>
        <v>0.2967914438502674</v>
      </c>
      <c r="C185" s="56">
        <f>W185/M185</f>
        <v>0.35582822085889571</v>
      </c>
      <c r="D185" s="56">
        <f>(Q185+R185+S185)/P185</f>
        <v>0.29411764705882354</v>
      </c>
      <c r="E185" s="56">
        <f>(W185+T185)/M185</f>
        <v>0.47239263803680981</v>
      </c>
      <c r="F185" s="56">
        <f>(W185/N185)+((P185+U185+X185)/(N185+U185+X185+Z185))</f>
        <v>0.73084549195660309</v>
      </c>
      <c r="G185" s="56">
        <f>S185/W185</f>
        <v>4.5977011494252873E-2</v>
      </c>
      <c r="H185" s="56">
        <f>(Y185+Z185)/W185</f>
        <v>2.2988505747126436E-2</v>
      </c>
      <c r="I185" s="56">
        <f>V185/M185</f>
        <v>0.12269938650306748</v>
      </c>
      <c r="J185" s="56">
        <f>(U185+X185)/M185</f>
        <v>8.9979550102249492E-2</v>
      </c>
      <c r="K185" s="76">
        <f>(B185*0.7635+C185*0.7562+D185*0.75+E185*0.7248+F185*0.7021+G185*0.6285+1-H185*0.5884+1-I185*0.5276+J185*0.3663)/6.931</f>
        <v>0.512967253652441</v>
      </c>
      <c r="L185" s="77">
        <f>K185/0.5164*100</f>
        <v>99.335254386607488</v>
      </c>
      <c r="M185" s="57">
        <v>489</v>
      </c>
      <c r="N185" s="57">
        <v>440</v>
      </c>
      <c r="O185" s="57">
        <v>67</v>
      </c>
      <c r="P185" s="57">
        <v>119</v>
      </c>
      <c r="Q185" s="57">
        <v>23</v>
      </c>
      <c r="R185" s="57">
        <v>4</v>
      </c>
      <c r="S185" s="57">
        <v>8</v>
      </c>
      <c r="T185" s="57">
        <v>57</v>
      </c>
      <c r="U185" s="57">
        <v>42</v>
      </c>
      <c r="V185" s="57">
        <v>60</v>
      </c>
      <c r="W185" s="57">
        <v>174</v>
      </c>
      <c r="X185" s="57">
        <v>2</v>
      </c>
      <c r="Y185" s="57">
        <v>2</v>
      </c>
      <c r="Z185" s="57">
        <v>2</v>
      </c>
      <c r="AA185" s="16"/>
    </row>
    <row r="186" spans="1:27" x14ac:dyDescent="0.2">
      <c r="A186" s="55" t="s">
        <v>182</v>
      </c>
      <c r="B186" s="56">
        <f>(P186-S186)/(N186-S186-V186+Z186)</f>
        <v>0.3161094224924012</v>
      </c>
      <c r="C186" s="56">
        <f>W186/M186</f>
        <v>0.36344086021505378</v>
      </c>
      <c r="D186" s="56">
        <f>(Q186+R186+S186)/P186</f>
        <v>0.26956521739130435</v>
      </c>
      <c r="E186" s="56">
        <f>(W186+T186)/M186</f>
        <v>0.48817204301075268</v>
      </c>
      <c r="F186" s="56">
        <f>(W186/N186)+((P186+U186+X186)/(N186+U186+X186+Z186))</f>
        <v>0.74701386189920971</v>
      </c>
      <c r="G186" s="56">
        <f>S186/W186</f>
        <v>6.5088757396449703E-2</v>
      </c>
      <c r="H186" s="56">
        <f>(Y186+Z186)/W186</f>
        <v>4.142011834319527E-2</v>
      </c>
      <c r="I186" s="56">
        <f>V186/M186</f>
        <v>0.17634408602150536</v>
      </c>
      <c r="J186" s="56">
        <f>(U186+X186)/M186</f>
        <v>9.2473118279569888E-2</v>
      </c>
      <c r="K186" s="76">
        <f>(B186*0.7635+C186*0.7562+D186*0.75+E186*0.7248+F186*0.7021+G186*0.6285+1-H186*0.5884+1-I186*0.5276+J186*0.3663)/6.931</f>
        <v>0.51277354128640473</v>
      </c>
      <c r="L186" s="77">
        <f>K186/0.5164*100</f>
        <v>99.297742309528431</v>
      </c>
      <c r="M186" s="57">
        <v>465</v>
      </c>
      <c r="N186" s="57">
        <v>415</v>
      </c>
      <c r="O186" s="57">
        <v>49</v>
      </c>
      <c r="P186" s="57">
        <v>115</v>
      </c>
      <c r="Q186" s="57">
        <v>19</v>
      </c>
      <c r="R186" s="57">
        <v>1</v>
      </c>
      <c r="S186" s="57">
        <v>11</v>
      </c>
      <c r="T186" s="57">
        <v>58</v>
      </c>
      <c r="U186" s="57">
        <v>39</v>
      </c>
      <c r="V186" s="57">
        <v>82</v>
      </c>
      <c r="W186" s="57">
        <v>169</v>
      </c>
      <c r="X186" s="57">
        <v>4</v>
      </c>
      <c r="Y186" s="57">
        <v>0</v>
      </c>
      <c r="Z186" s="57">
        <v>7</v>
      </c>
      <c r="AA186" s="16"/>
    </row>
    <row r="187" spans="1:27" x14ac:dyDescent="0.2">
      <c r="A187" s="55" t="s">
        <v>184</v>
      </c>
      <c r="B187" s="56">
        <f>(P187-S187)/(N187-S187-V187+Z187)</f>
        <v>0.29057591623036649</v>
      </c>
      <c r="C187" s="56">
        <f>W187/M187</f>
        <v>0.36206896551724138</v>
      </c>
      <c r="D187" s="56">
        <f>(Q187+R187+S187)/P187</f>
        <v>0.33620689655172414</v>
      </c>
      <c r="E187" s="56">
        <f>(W187+T187)/M187</f>
        <v>0.46551724137931033</v>
      </c>
      <c r="F187" s="56">
        <f>(W187/N187)+((P187+U187+X187)/(N187+U187+X187+Z187))</f>
        <v>0.69908411665461556</v>
      </c>
      <c r="G187" s="56">
        <f>S187/W187</f>
        <v>2.976190476190476E-2</v>
      </c>
      <c r="H187" s="56">
        <f>(Y187+Z187)/W187</f>
        <v>2.976190476190476E-2</v>
      </c>
      <c r="I187" s="56">
        <f>V187/M187</f>
        <v>0.10129310344827586</v>
      </c>
      <c r="J187" s="56">
        <f>(U187+X187)/M187</f>
        <v>5.8189655172413791E-2</v>
      </c>
      <c r="K187" s="78">
        <f>(B187*0.7635+C187*0.7562+D187*0.75+E187*0.7248+F187*0.7021+G187*0.6285+1-H187*0.5884+1-I187*0.5276+J187*0.3663)/6.931</f>
        <v>0.5114855537045222</v>
      </c>
      <c r="L187" s="79">
        <f>K187/0.5164*100</f>
        <v>99.048325659280053</v>
      </c>
      <c r="M187" s="57">
        <v>464</v>
      </c>
      <c r="N187" s="57">
        <v>432</v>
      </c>
      <c r="O187" s="57">
        <v>43</v>
      </c>
      <c r="P187" s="57">
        <v>116</v>
      </c>
      <c r="Q187" s="57">
        <v>31</v>
      </c>
      <c r="R187" s="57">
        <v>3</v>
      </c>
      <c r="S187" s="57">
        <v>5</v>
      </c>
      <c r="T187" s="57">
        <v>48</v>
      </c>
      <c r="U187" s="57">
        <v>19</v>
      </c>
      <c r="V187" s="57">
        <v>47</v>
      </c>
      <c r="W187" s="57">
        <v>168</v>
      </c>
      <c r="X187" s="57">
        <v>8</v>
      </c>
      <c r="Y187" s="57">
        <v>3</v>
      </c>
      <c r="Z187" s="57">
        <v>2</v>
      </c>
      <c r="AA187" s="16"/>
    </row>
    <row r="188" spans="1:27" x14ac:dyDescent="0.2">
      <c r="A188" s="55" t="s">
        <v>69</v>
      </c>
      <c r="B188" s="56">
        <f>(P188-S188)/(N188-S188-V188+Z188)</f>
        <v>0.27945205479452057</v>
      </c>
      <c r="C188" s="56">
        <f>W188/M188</f>
        <v>0.34248788368336025</v>
      </c>
      <c r="D188" s="56">
        <f>(Q188+R188+S188)/P188</f>
        <v>0.41322314049586778</v>
      </c>
      <c r="E188" s="56">
        <f>(W188+T188)/M188</f>
        <v>0.42972536348949919</v>
      </c>
      <c r="F188" s="56">
        <f>(W188/N188)+((P188+U188+X188)/(N188+U188+X188+Z188))</f>
        <v>0.70996070626811458</v>
      </c>
      <c r="G188" s="56">
        <f>S188/W188</f>
        <v>8.9622641509433956E-2</v>
      </c>
      <c r="H188" s="56">
        <f>(Y188+Z188)/W188</f>
        <v>2.358490566037736E-2</v>
      </c>
      <c r="I188" s="56">
        <f>V188/M188</f>
        <v>0.25848142164781907</v>
      </c>
      <c r="J188" s="56">
        <f>(U188+X188)/M188</f>
        <v>0.12116316639741519</v>
      </c>
      <c r="K188" s="78">
        <f>(B188*0.7635+C188*0.7562+D188*0.75+E188*0.7248+F188*0.7021+G188*0.6285+1-H188*0.5884+1-I188*0.5276+J188*0.3663)/6.931</f>
        <v>0.51113178959241135</v>
      </c>
      <c r="L188" s="79">
        <f>K188/0.5164*100</f>
        <v>98.979819828119943</v>
      </c>
      <c r="M188" s="57">
        <v>619</v>
      </c>
      <c r="N188" s="57">
        <v>539</v>
      </c>
      <c r="O188" s="57">
        <v>78</v>
      </c>
      <c r="P188" s="57">
        <v>121</v>
      </c>
      <c r="Q188" s="57">
        <v>28</v>
      </c>
      <c r="R188" s="57">
        <v>3</v>
      </c>
      <c r="S188" s="57">
        <v>19</v>
      </c>
      <c r="T188" s="57">
        <v>54</v>
      </c>
      <c r="U188" s="57">
        <v>66</v>
      </c>
      <c r="V188" s="57">
        <v>160</v>
      </c>
      <c r="W188" s="57">
        <v>212</v>
      </c>
      <c r="X188" s="57">
        <v>9</v>
      </c>
      <c r="Y188" s="57">
        <v>0</v>
      </c>
      <c r="Z188" s="57">
        <v>5</v>
      </c>
      <c r="AA188" s="16"/>
    </row>
    <row r="189" spans="1:27" x14ac:dyDescent="0.2">
      <c r="A189" s="55" t="s">
        <v>124</v>
      </c>
      <c r="B189" s="56">
        <f>(P189-S189)/(N189-S189-V189+Z189)</f>
        <v>0.31304347826086959</v>
      </c>
      <c r="C189" s="56">
        <f>W189/M189</f>
        <v>0.34007352941176472</v>
      </c>
      <c r="D189" s="56">
        <f>(Q189+R189+S189)/P189</f>
        <v>0.3559322033898305</v>
      </c>
      <c r="E189" s="56">
        <f>(W189+T189)/M189</f>
        <v>0.43933823529411764</v>
      </c>
      <c r="F189" s="56">
        <f>(W189/N189)+((P189+U189+X189)/(N189+U189+X189+Z189))</f>
        <v>0.72977875348373744</v>
      </c>
      <c r="G189" s="56">
        <f>S189/W189</f>
        <v>5.4054054054054057E-2</v>
      </c>
      <c r="H189" s="56">
        <f>(Y189+Z189)/W189</f>
        <v>2.1621621621621623E-2</v>
      </c>
      <c r="I189" s="56">
        <f>V189/M189</f>
        <v>0.22242647058823528</v>
      </c>
      <c r="J189" s="56">
        <f>(U189+X189)/M189</f>
        <v>0.12132352941176471</v>
      </c>
      <c r="K189" s="78">
        <f>(B189*0.7635+C189*0.7562+D189*0.75+E189*0.7248+F189*0.7021+G189*0.6285+1-H189*0.5884+1-I189*0.5276+J189*0.3663)/6.931</f>
        <v>0.51107645082236608</v>
      </c>
      <c r="L189" s="79">
        <f>K189/0.5164*100</f>
        <v>98.969103567460508</v>
      </c>
      <c r="M189" s="57">
        <v>544</v>
      </c>
      <c r="N189" s="57">
        <v>474</v>
      </c>
      <c r="O189" s="57">
        <v>50</v>
      </c>
      <c r="P189" s="57">
        <v>118</v>
      </c>
      <c r="Q189" s="57">
        <v>27</v>
      </c>
      <c r="R189" s="57">
        <v>5</v>
      </c>
      <c r="S189" s="57">
        <v>10</v>
      </c>
      <c r="T189" s="57">
        <v>54</v>
      </c>
      <c r="U189" s="57">
        <v>53</v>
      </c>
      <c r="V189" s="57">
        <v>121</v>
      </c>
      <c r="W189" s="57">
        <v>185</v>
      </c>
      <c r="X189" s="57">
        <v>13</v>
      </c>
      <c r="Y189" s="57">
        <v>2</v>
      </c>
      <c r="Z189" s="57">
        <v>2</v>
      </c>
      <c r="AA189" s="16"/>
    </row>
    <row r="190" spans="1:27" x14ac:dyDescent="0.2">
      <c r="A190" s="55" t="s">
        <v>236</v>
      </c>
      <c r="B190" s="56">
        <f>(P190-S190)/(N190-S190-V190+Z190)</f>
        <v>0.29629629629629628</v>
      </c>
      <c r="C190" s="56">
        <f>W190/M190</f>
        <v>0.36855670103092786</v>
      </c>
      <c r="D190" s="56">
        <f>(Q190+R190+S190)/P190</f>
        <v>0.40963855421686746</v>
      </c>
      <c r="E190" s="56">
        <f>(W190+T190)/M190</f>
        <v>0.45618556701030927</v>
      </c>
      <c r="F190" s="56">
        <f>(W190/N190)+((P190+U190+X190)/(N190+U190+X190+Z190))</f>
        <v>0.67337813977330985</v>
      </c>
      <c r="G190" s="56">
        <f>S190/W190</f>
        <v>7.6923076923076927E-2</v>
      </c>
      <c r="H190" s="56">
        <f>(Y190+Z190)/W190</f>
        <v>6.993006993006993E-3</v>
      </c>
      <c r="I190" s="56">
        <f>V190/M190</f>
        <v>0.28092783505154639</v>
      </c>
      <c r="J190" s="56">
        <f>(U190+X190)/M190</f>
        <v>6.4432989690721643E-2</v>
      </c>
      <c r="K190" s="78">
        <f>(B190*0.7635+C190*0.7562+D190*0.75+E190*0.7248+F190*0.7021+G190*0.6285+1-H190*0.5884+1-I190*0.5276+J190*0.3663)/6.931</f>
        <v>0.51005505020781372</v>
      </c>
      <c r="L190" s="79">
        <f>K190/0.5164*100</f>
        <v>98.771311039468188</v>
      </c>
      <c r="M190" s="57">
        <v>388</v>
      </c>
      <c r="N190" s="57">
        <v>362</v>
      </c>
      <c r="O190" s="57">
        <v>36</v>
      </c>
      <c r="P190" s="57">
        <v>83</v>
      </c>
      <c r="Q190" s="57">
        <v>19</v>
      </c>
      <c r="R190" s="57">
        <v>4</v>
      </c>
      <c r="S190" s="57">
        <v>11</v>
      </c>
      <c r="T190" s="57">
        <v>34</v>
      </c>
      <c r="U190" s="57">
        <v>24</v>
      </c>
      <c r="V190" s="57">
        <v>109</v>
      </c>
      <c r="W190" s="57">
        <v>143</v>
      </c>
      <c r="X190" s="57">
        <v>1</v>
      </c>
      <c r="Y190" s="57">
        <v>0</v>
      </c>
      <c r="Z190" s="57">
        <v>1</v>
      </c>
      <c r="AA190" s="16"/>
    </row>
    <row r="191" spans="1:27" x14ac:dyDescent="0.2">
      <c r="A191" s="55" t="s">
        <v>126</v>
      </c>
      <c r="B191" s="56">
        <f>(P191-S191)/(N191-S191-V191+Z191)</f>
        <v>0.36649214659685864</v>
      </c>
      <c r="C191" s="56">
        <f>W191/M191</f>
        <v>0.35845588235294118</v>
      </c>
      <c r="D191" s="56">
        <f>(Q191+R191+S191)/P191</f>
        <v>0.27464788732394368</v>
      </c>
      <c r="E191" s="56">
        <f>(W191+T191)/M191</f>
        <v>0.43198529411764708</v>
      </c>
      <c r="F191" s="56">
        <f>(W191/N191)+((P191+U191+X191)/(N191+U191+X191+Z191))</f>
        <v>0.77310288640595903</v>
      </c>
      <c r="G191" s="85">
        <f>S191/W191</f>
        <v>1.0256410256410256E-2</v>
      </c>
      <c r="H191" s="56">
        <f>(Y191+Z191)/W191</f>
        <v>4.6153846153846156E-2</v>
      </c>
      <c r="I191" s="56">
        <f>V191/M191</f>
        <v>0.18014705882352941</v>
      </c>
      <c r="J191" s="56">
        <f>(U191+X191)/M191</f>
        <v>0.10110294117647059</v>
      </c>
      <c r="K191" s="78">
        <f>(B191*0.7635+C191*0.7562+D191*0.75+E191*0.7248+F191*0.7021+G191*0.6285+1-H191*0.5884+1-I191*0.5276+J191*0.3663)/6.931</f>
        <v>0.50988935727368712</v>
      </c>
      <c r="L191" s="79">
        <f>K191/0.5164*100</f>
        <v>98.739224878715561</v>
      </c>
      <c r="M191" s="57">
        <v>544</v>
      </c>
      <c r="N191" s="57">
        <v>480</v>
      </c>
      <c r="O191" s="57">
        <v>65</v>
      </c>
      <c r="P191" s="57">
        <v>142</v>
      </c>
      <c r="Q191" s="57">
        <v>27</v>
      </c>
      <c r="R191" s="57">
        <v>10</v>
      </c>
      <c r="S191" s="57">
        <v>2</v>
      </c>
      <c r="T191" s="57">
        <v>40</v>
      </c>
      <c r="U191" s="57">
        <v>47</v>
      </c>
      <c r="V191" s="57">
        <v>98</v>
      </c>
      <c r="W191" s="57">
        <v>195</v>
      </c>
      <c r="X191" s="57">
        <v>8</v>
      </c>
      <c r="Y191" s="57">
        <v>7</v>
      </c>
      <c r="Z191" s="57">
        <v>2</v>
      </c>
      <c r="AA191" s="16"/>
    </row>
    <row r="192" spans="1:27" x14ac:dyDescent="0.2">
      <c r="A192" s="55" t="s">
        <v>169</v>
      </c>
      <c r="B192" s="56">
        <f>(P192-S192)/(N192-S192-V192+Z192)</f>
        <v>0.25806451612903225</v>
      </c>
      <c r="C192" s="56">
        <f>W192/M192</f>
        <v>0.35523613963039014</v>
      </c>
      <c r="D192" s="56">
        <f>(Q192+R192+S192)/P192</f>
        <v>0.30476190476190479</v>
      </c>
      <c r="E192" s="56">
        <f>(W192+T192)/M192</f>
        <v>0.45174537987679669</v>
      </c>
      <c r="F192" s="56">
        <f>(W192/N192)+((P192+U192+X192)/(N192+U192+X192+Z192))</f>
        <v>0.71771992441738397</v>
      </c>
      <c r="G192" s="56">
        <f>S192/W192</f>
        <v>9.8265895953757232E-2</v>
      </c>
      <c r="H192" s="56">
        <f>(Y192+Z192)/W192</f>
        <v>1.7341040462427744E-2</v>
      </c>
      <c r="I192" s="56">
        <f>V192/M192</f>
        <v>0.15811088295687886</v>
      </c>
      <c r="J192" s="56">
        <f>(U192+X192)/M192</f>
        <v>0.10061601642710473</v>
      </c>
      <c r="K192" s="78">
        <f>(B192*0.7635+C192*0.7562+D192*0.75+E192*0.7248+F192*0.7021+G192*0.6285+1-H192*0.5884+1-I192*0.5276+J192*0.3663)/6.931</f>
        <v>0.5093871675170446</v>
      </c>
      <c r="L192" s="79">
        <f>K192/0.5164*100</f>
        <v>98.64197666867635</v>
      </c>
      <c r="M192" s="57">
        <v>487</v>
      </c>
      <c r="N192" s="57">
        <v>433</v>
      </c>
      <c r="O192" s="57">
        <v>63</v>
      </c>
      <c r="P192" s="57">
        <v>105</v>
      </c>
      <c r="Q192" s="57">
        <v>13</v>
      </c>
      <c r="R192" s="57">
        <v>2</v>
      </c>
      <c r="S192" s="57">
        <v>17</v>
      </c>
      <c r="T192" s="57">
        <v>47</v>
      </c>
      <c r="U192" s="57">
        <v>49</v>
      </c>
      <c r="V192" s="57">
        <v>77</v>
      </c>
      <c r="W192" s="57">
        <v>173</v>
      </c>
      <c r="X192" s="57">
        <v>0</v>
      </c>
      <c r="Y192" s="57">
        <v>1</v>
      </c>
      <c r="Z192" s="57">
        <v>2</v>
      </c>
      <c r="AA192" s="16"/>
    </row>
    <row r="193" spans="1:27" x14ac:dyDescent="0.2">
      <c r="A193" s="55" t="s">
        <v>176</v>
      </c>
      <c r="B193" s="56">
        <f>(P193-S193)/(N193-S193-V193+Z193)</f>
        <v>0.24125874125874125</v>
      </c>
      <c r="C193" s="56">
        <f>W193/M193</f>
        <v>0.33686440677966101</v>
      </c>
      <c r="D193" s="56">
        <f>(Q193+R193+S193)/P193</f>
        <v>0.41379310344827586</v>
      </c>
      <c r="E193" s="56">
        <f>(W193+T193)/M193</f>
        <v>0.46186440677966101</v>
      </c>
      <c r="F193" s="56">
        <f>(W193/N193)+((P193+U193+X193)/(N193+U193+X193+Z193))</f>
        <v>0.69267198404785646</v>
      </c>
      <c r="G193" s="56">
        <f>S193/W193</f>
        <v>0.11320754716981132</v>
      </c>
      <c r="H193" s="56">
        <f>(Y193+Z193)/W193</f>
        <v>5.0314465408805034E-2</v>
      </c>
      <c r="I193" s="56">
        <f>V193/M193</f>
        <v>0.23728813559322035</v>
      </c>
      <c r="J193" s="56">
        <f>(U193+X193)/M193</f>
        <v>0.11864406779661017</v>
      </c>
      <c r="K193" s="78">
        <f>(B193*0.7635+C193*0.7562+D193*0.75+E193*0.7248+F193*0.7021+G193*0.6285+1-H193*0.5884+1-I193*0.5276+J193*0.3663)/6.931</f>
        <v>0.50933185350202481</v>
      </c>
      <c r="L193" s="79">
        <f>K193/0.5164*100</f>
        <v>98.631265201786377</v>
      </c>
      <c r="M193" s="57">
        <v>472</v>
      </c>
      <c r="N193" s="57">
        <v>408</v>
      </c>
      <c r="O193" s="57">
        <v>54</v>
      </c>
      <c r="P193" s="57">
        <v>87</v>
      </c>
      <c r="Q193" s="57">
        <v>18</v>
      </c>
      <c r="R193" s="57">
        <v>0</v>
      </c>
      <c r="S193" s="57">
        <v>18</v>
      </c>
      <c r="T193" s="57">
        <v>59</v>
      </c>
      <c r="U193" s="57">
        <v>48</v>
      </c>
      <c r="V193" s="57">
        <v>112</v>
      </c>
      <c r="W193" s="57">
        <v>159</v>
      </c>
      <c r="X193" s="57">
        <v>8</v>
      </c>
      <c r="Y193" s="57">
        <v>0</v>
      </c>
      <c r="Z193" s="57">
        <v>8</v>
      </c>
      <c r="AA193" s="16"/>
    </row>
    <row r="194" spans="1:27" x14ac:dyDescent="0.2">
      <c r="A194" s="55" t="s">
        <v>136</v>
      </c>
      <c r="B194" s="56">
        <f>(P194-S194)/(N194-S194-V194+Z194)</f>
        <v>0.28985507246376813</v>
      </c>
      <c r="C194" s="56">
        <f>W194/M194</f>
        <v>0.35459662288930582</v>
      </c>
      <c r="D194" s="56">
        <f>(Q194+R194+S194)/P194</f>
        <v>0.37719298245614036</v>
      </c>
      <c r="E194" s="56">
        <f>(W194+T194)/M194</f>
        <v>0.46529080675422141</v>
      </c>
      <c r="F194" s="56">
        <f>(W194/N194)+((P194+U194+X194)/(N194+U194+X194+Z194))</f>
        <v>0.69900280263272807</v>
      </c>
      <c r="G194" s="56">
        <f>S194/W194</f>
        <v>7.407407407407407E-2</v>
      </c>
      <c r="H194" s="56">
        <f>(Y194+Z194)/W194</f>
        <v>4.7619047619047616E-2</v>
      </c>
      <c r="I194" s="56">
        <f>V194/M194</f>
        <v>0.22889305816135083</v>
      </c>
      <c r="J194" s="56">
        <f>(U194+X194)/M194</f>
        <v>8.6303939962476553E-2</v>
      </c>
      <c r="K194" s="78">
        <f>(B194*0.7635+C194*0.7562+D194*0.75+E194*0.7248+F194*0.7021+G194*0.6285+1-H194*0.5884+1-I194*0.5276+J194*0.3663)/6.931</f>
        <v>0.50926898846051327</v>
      </c>
      <c r="L194" s="79">
        <f>K194/0.5164*100</f>
        <v>98.619091491191583</v>
      </c>
      <c r="M194" s="57">
        <v>533</v>
      </c>
      <c r="N194" s="57">
        <v>478</v>
      </c>
      <c r="O194" s="57">
        <v>51</v>
      </c>
      <c r="P194" s="57">
        <v>114</v>
      </c>
      <c r="Q194" s="57">
        <v>25</v>
      </c>
      <c r="R194" s="57">
        <v>4</v>
      </c>
      <c r="S194" s="57">
        <v>14</v>
      </c>
      <c r="T194" s="57">
        <v>59</v>
      </c>
      <c r="U194" s="57">
        <v>44</v>
      </c>
      <c r="V194" s="57">
        <v>122</v>
      </c>
      <c r="W194" s="57">
        <v>189</v>
      </c>
      <c r="X194" s="57">
        <v>2</v>
      </c>
      <c r="Y194" s="57">
        <v>6</v>
      </c>
      <c r="Z194" s="57">
        <v>3</v>
      </c>
      <c r="AA194" s="16"/>
    </row>
    <row r="195" spans="1:27" x14ac:dyDescent="0.2">
      <c r="A195" s="55" t="s">
        <v>214</v>
      </c>
      <c r="B195" s="56">
        <f>(P195-S195)/(N195-S195-V195+Z195)</f>
        <v>0.23715415019762845</v>
      </c>
      <c r="C195" s="56">
        <f>W195/M195</f>
        <v>0.32786885245901637</v>
      </c>
      <c r="D195" s="56">
        <f>(Q195+R195+S195)/P195</f>
        <v>0.46666666666666667</v>
      </c>
      <c r="E195" s="56">
        <f>(W195+T195)/M195</f>
        <v>0.47072599531615927</v>
      </c>
      <c r="F195" s="56">
        <f>(W195/N195)+((P195+U195+X195)/(N195+U195+X195+Z195))</f>
        <v>0.63858801717408276</v>
      </c>
      <c r="G195" s="56">
        <f>S195/W195</f>
        <v>0.10714285714285714</v>
      </c>
      <c r="H195" s="56">
        <f>(Y195+Z195)/W195</f>
        <v>7.1428571428571426E-3</v>
      </c>
      <c r="I195" s="56">
        <f>V195/M195</f>
        <v>0.27400468384074944</v>
      </c>
      <c r="J195" s="56">
        <f>(U195+X195)/M195</f>
        <v>9.8360655737704916E-2</v>
      </c>
      <c r="K195" s="78">
        <f>(B195*0.7635+C195*0.7562+D195*0.75+E195*0.7248+F195*0.7021+G195*0.6285+1-H195*0.5884+1-I195*0.5276+J195*0.3663)/6.931</f>
        <v>0.50831590444989816</v>
      </c>
      <c r="L195" s="79">
        <f>K195/0.5164*100</f>
        <v>98.434528359778895</v>
      </c>
      <c r="M195" s="57">
        <v>427</v>
      </c>
      <c r="N195" s="57">
        <v>384</v>
      </c>
      <c r="O195" s="57">
        <v>48</v>
      </c>
      <c r="P195" s="57">
        <v>75</v>
      </c>
      <c r="Q195" s="57">
        <v>20</v>
      </c>
      <c r="R195" s="57">
        <v>0</v>
      </c>
      <c r="S195" s="57">
        <v>15</v>
      </c>
      <c r="T195" s="57">
        <v>61</v>
      </c>
      <c r="U195" s="57">
        <v>37</v>
      </c>
      <c r="V195" s="57">
        <v>117</v>
      </c>
      <c r="W195" s="57">
        <v>140</v>
      </c>
      <c r="X195" s="57">
        <v>5</v>
      </c>
      <c r="Y195" s="57">
        <v>0</v>
      </c>
      <c r="Z195" s="57">
        <v>1</v>
      </c>
      <c r="AA195" s="16"/>
    </row>
    <row r="196" spans="1:27" x14ac:dyDescent="0.2">
      <c r="A196" s="55" t="s">
        <v>91</v>
      </c>
      <c r="B196" s="56">
        <f>(P196-S196)/(N196-S196-V196+Z196)</f>
        <v>0.30249999999999999</v>
      </c>
      <c r="C196" s="56">
        <f>W196/M196</f>
        <v>0.35185185185185186</v>
      </c>
      <c r="D196" s="56">
        <f>(Q196+R196+S196)/P196</f>
        <v>0.32592592592592595</v>
      </c>
      <c r="E196" s="56">
        <f>(W196+T196)/M196</f>
        <v>0.44276094276094274</v>
      </c>
      <c r="F196" s="56">
        <f>(W196/N196)+((P196+U196+X196)/(N196+U196+X196+Z196))</f>
        <v>0.71851281173315074</v>
      </c>
      <c r="G196" s="56">
        <f>S196/W196</f>
        <v>6.6985645933014357E-2</v>
      </c>
      <c r="H196" s="56">
        <f>(Y196+Z196)/W196</f>
        <v>2.3923444976076555E-2</v>
      </c>
      <c r="I196" s="56">
        <f>V196/M196</f>
        <v>0.2053872053872054</v>
      </c>
      <c r="J196" s="56">
        <f>(U196+X196)/M196</f>
        <v>9.7643097643097643E-2</v>
      </c>
      <c r="K196" s="78">
        <f>(B196*0.7635+C196*0.7562+D196*0.75+E196*0.7248+F196*0.7021+G196*0.6285+1-H196*0.5884+1-I196*0.5276+J196*0.3663)/6.931</f>
        <v>0.50819259007288176</v>
      </c>
      <c r="L196" s="79">
        <f>K196/0.5164*100</f>
        <v>98.410648736034418</v>
      </c>
      <c r="M196" s="57">
        <v>594</v>
      </c>
      <c r="N196" s="57">
        <v>531</v>
      </c>
      <c r="O196" s="57">
        <v>63</v>
      </c>
      <c r="P196" s="57">
        <v>135</v>
      </c>
      <c r="Q196" s="57">
        <v>28</v>
      </c>
      <c r="R196" s="57">
        <v>2</v>
      </c>
      <c r="S196" s="57">
        <v>14</v>
      </c>
      <c r="T196" s="57">
        <v>54</v>
      </c>
      <c r="U196" s="57">
        <v>50</v>
      </c>
      <c r="V196" s="57">
        <v>122</v>
      </c>
      <c r="W196" s="57">
        <v>209</v>
      </c>
      <c r="X196" s="57">
        <v>8</v>
      </c>
      <c r="Y196" s="57">
        <v>0</v>
      </c>
      <c r="Z196" s="57">
        <v>5</v>
      </c>
      <c r="AA196" s="16"/>
    </row>
    <row r="197" spans="1:27" x14ac:dyDescent="0.2">
      <c r="A197" s="55" t="s">
        <v>53</v>
      </c>
      <c r="B197" s="56">
        <f>(P197-S197)/(N197-S197-V197+Z197)</f>
        <v>0.33045356371490281</v>
      </c>
      <c r="C197" s="56">
        <f>W197/M197</f>
        <v>0.36630602782071098</v>
      </c>
      <c r="D197" s="56">
        <f>(Q197+R197+S197)/P197</f>
        <v>0.27878787878787881</v>
      </c>
      <c r="E197" s="56">
        <f>(W197+T197)/M197</f>
        <v>0.44976816074188564</v>
      </c>
      <c r="F197" s="56">
        <f>(W197/N197)+((P197+U197+X197)/(N197+U197+X197+Z197))</f>
        <v>0.72887447839424924</v>
      </c>
      <c r="G197" s="56">
        <f>S197/W197</f>
        <v>5.0632911392405063E-2</v>
      </c>
      <c r="H197" s="56">
        <f>(Y197+Z197)/W197</f>
        <v>2.5316455696202531E-2</v>
      </c>
      <c r="I197" s="56">
        <f>V197/M197</f>
        <v>0.19165378670788252</v>
      </c>
      <c r="J197" s="56">
        <f>(U197+X197)/M197</f>
        <v>7.4188562596599686E-2</v>
      </c>
      <c r="K197" s="78">
        <f>(B197*0.7635+C197*0.7562+D197*0.75+E197*0.7248+F197*0.7021+G197*0.6285+1-H197*0.5884+1-I197*0.5276+J197*0.3663)/6.931</f>
        <v>0.50773522901487766</v>
      </c>
      <c r="L197" s="79">
        <f>K197/0.5164*100</f>
        <v>98.322081528829912</v>
      </c>
      <c r="M197" s="57">
        <v>647</v>
      </c>
      <c r="N197" s="57">
        <v>593</v>
      </c>
      <c r="O197" s="57">
        <v>76</v>
      </c>
      <c r="P197" s="57">
        <v>165</v>
      </c>
      <c r="Q197" s="57">
        <v>32</v>
      </c>
      <c r="R197" s="57">
        <v>2</v>
      </c>
      <c r="S197" s="57">
        <v>12</v>
      </c>
      <c r="T197" s="57">
        <v>54</v>
      </c>
      <c r="U197" s="57">
        <v>48</v>
      </c>
      <c r="V197" s="57">
        <v>124</v>
      </c>
      <c r="W197" s="57">
        <v>237</v>
      </c>
      <c r="X197" s="57">
        <v>0</v>
      </c>
      <c r="Y197" s="57">
        <v>0</v>
      </c>
      <c r="Z197" s="57">
        <v>6</v>
      </c>
      <c r="AA197" s="16"/>
    </row>
    <row r="198" spans="1:27" x14ac:dyDescent="0.2">
      <c r="A198" s="55" t="s">
        <v>257</v>
      </c>
      <c r="B198" s="85">
        <f>(P198-S198)/(N198-S198-V198+Z198)</f>
        <v>0.19642857142857142</v>
      </c>
      <c r="C198" s="56">
        <f>W198/M198</f>
        <v>0.32590529247910865</v>
      </c>
      <c r="D198" s="56">
        <f>(Q198+R198+S198)/P198</f>
        <v>0.47457627118644069</v>
      </c>
      <c r="E198" s="56">
        <f>(W198+T198)/M198</f>
        <v>0.43454038997214484</v>
      </c>
      <c r="F198" s="56">
        <f>(W198/N198)+((P198+U198+X198)/(N198+U198+X198+Z198))</f>
        <v>0.64369054501497869</v>
      </c>
      <c r="G198" s="56">
        <f>S198/W198</f>
        <v>0.12820512820512819</v>
      </c>
      <c r="H198" s="56">
        <f>(Y198+Z198)/W198</f>
        <v>8.5470085470085479E-3</v>
      </c>
      <c r="I198" s="56">
        <f>V198/M198</f>
        <v>0.22284122562674094</v>
      </c>
      <c r="J198" s="56">
        <f>(U198+X198)/M198</f>
        <v>0.11142061281337047</v>
      </c>
      <c r="K198" s="78">
        <f>(B198*0.7635+C198*0.7562+D198*0.75+E198*0.7248+F198*0.7021+G198*0.6285+1-H198*0.5884+1-I198*0.5276+J198*0.3663)/6.931</f>
        <v>0.50757974451533783</v>
      </c>
      <c r="L198" s="79">
        <f>K198/0.5164*100</f>
        <v>98.291972214434125</v>
      </c>
      <c r="M198" s="57">
        <v>359</v>
      </c>
      <c r="N198" s="57">
        <v>318</v>
      </c>
      <c r="O198" s="57">
        <v>41</v>
      </c>
      <c r="P198" s="57">
        <v>59</v>
      </c>
      <c r="Q198" s="57">
        <v>13</v>
      </c>
      <c r="R198" s="57">
        <v>0</v>
      </c>
      <c r="S198" s="57">
        <v>15</v>
      </c>
      <c r="T198" s="57">
        <v>39</v>
      </c>
      <c r="U198" s="57">
        <v>34</v>
      </c>
      <c r="V198" s="57">
        <v>80</v>
      </c>
      <c r="W198" s="57">
        <v>117</v>
      </c>
      <c r="X198" s="57">
        <v>6</v>
      </c>
      <c r="Y198" s="57">
        <v>0</v>
      </c>
      <c r="Z198" s="57">
        <v>1</v>
      </c>
      <c r="AA198" s="16"/>
    </row>
    <row r="199" spans="1:27" x14ac:dyDescent="0.2">
      <c r="A199" s="55" t="s">
        <v>256</v>
      </c>
      <c r="B199" s="56">
        <f>(P199-S199)/(N199-S199-V199+Z199)</f>
        <v>0.27450980392156865</v>
      </c>
      <c r="C199" s="56">
        <f>W199/M199</f>
        <v>0.31944444444444442</v>
      </c>
      <c r="D199" s="56">
        <f>(Q199+R199+S199)/P199</f>
        <v>0.37313432835820898</v>
      </c>
      <c r="E199" s="56">
        <f>(W199+T199)/M199</f>
        <v>0.41944444444444445</v>
      </c>
      <c r="F199" s="56">
        <f>(W199/N199)+((P199+U199+X199)/(N199+U199+X199+Z199))</f>
        <v>0.73001928433683316</v>
      </c>
      <c r="G199" s="56">
        <f>S199/W199</f>
        <v>9.5652173913043481E-2</v>
      </c>
      <c r="H199" s="56">
        <f>(Y199+Z199)/W199</f>
        <v>3.4782608695652174E-2</v>
      </c>
      <c r="I199" s="56">
        <f>V199/M199</f>
        <v>0.24166666666666667</v>
      </c>
      <c r="J199" s="56">
        <f>(U199+X199)/M199</f>
        <v>0.15833333333333333</v>
      </c>
      <c r="K199" s="78">
        <f>(B199*0.7635+C199*0.7562+D199*0.75+E199*0.7248+F199*0.7021+G199*0.6285+1-H199*0.5884+1-I199*0.5276+J199*0.3663)/6.931</f>
        <v>0.50753256591146723</v>
      </c>
      <c r="L199" s="79">
        <f>K199/0.5164*100</f>
        <v>98.282836156364695</v>
      </c>
      <c r="M199" s="57">
        <v>360</v>
      </c>
      <c r="N199" s="57">
        <v>299</v>
      </c>
      <c r="O199" s="57">
        <v>36</v>
      </c>
      <c r="P199" s="57">
        <v>67</v>
      </c>
      <c r="Q199" s="57">
        <v>13</v>
      </c>
      <c r="R199" s="57">
        <v>1</v>
      </c>
      <c r="S199" s="57">
        <v>11</v>
      </c>
      <c r="T199" s="57">
        <v>36</v>
      </c>
      <c r="U199" s="57">
        <v>50</v>
      </c>
      <c r="V199" s="57">
        <v>87</v>
      </c>
      <c r="W199" s="57">
        <v>115</v>
      </c>
      <c r="X199" s="57">
        <v>7</v>
      </c>
      <c r="Y199" s="57">
        <v>1</v>
      </c>
      <c r="Z199" s="57">
        <v>3</v>
      </c>
      <c r="AA199" s="16"/>
    </row>
    <row r="200" spans="1:27" x14ac:dyDescent="0.2">
      <c r="A200" s="55" t="s">
        <v>181</v>
      </c>
      <c r="B200" s="56">
        <f>(P200-S200)/(N200-S200-V200+Z200)</f>
        <v>0.32907348242811502</v>
      </c>
      <c r="C200" s="56">
        <f>W200/M200</f>
        <v>0.32688172043010755</v>
      </c>
      <c r="D200" s="56">
        <f>(Q200+R200+S200)/P200</f>
        <v>0.30555555555555558</v>
      </c>
      <c r="E200" s="56">
        <f>(W200+T200)/M200</f>
        <v>0.43010752688172044</v>
      </c>
      <c r="F200" s="56">
        <f>(W200/N200)+((P200+U200+X200)/(N200+U200+X200+Z200))</f>
        <v>0.75100901018827582</v>
      </c>
      <c r="G200" s="56">
        <f>S200/W200</f>
        <v>3.2894736842105261E-2</v>
      </c>
      <c r="H200" s="56">
        <f>(Y200+Z200)/W200</f>
        <v>4.6052631578947366E-2</v>
      </c>
      <c r="I200" s="56">
        <f>V200/M200</f>
        <v>0.17849462365591398</v>
      </c>
      <c r="J200" s="56">
        <f>(U200+X200)/M200</f>
        <v>0.13333333333333333</v>
      </c>
      <c r="K200" s="78">
        <f>(B200*0.7635+C200*0.7562+D200*0.75+E200*0.7248+F200*0.7021+G200*0.6285+1-H200*0.5884+1-I200*0.5276+J200*0.3663)/6.931</f>
        <v>0.50712318558219438</v>
      </c>
      <c r="L200" s="79">
        <f>K200/0.5164*100</f>
        <v>98.203560337373048</v>
      </c>
      <c r="M200" s="57">
        <v>465</v>
      </c>
      <c r="N200" s="57">
        <v>396</v>
      </c>
      <c r="O200" s="57">
        <v>50</v>
      </c>
      <c r="P200" s="57">
        <v>108</v>
      </c>
      <c r="Q200" s="57">
        <v>27</v>
      </c>
      <c r="R200" s="57">
        <v>1</v>
      </c>
      <c r="S200" s="57">
        <v>5</v>
      </c>
      <c r="T200" s="57">
        <v>48</v>
      </c>
      <c r="U200" s="57">
        <v>60</v>
      </c>
      <c r="V200" s="57">
        <v>83</v>
      </c>
      <c r="W200" s="57">
        <v>152</v>
      </c>
      <c r="X200" s="57">
        <v>2</v>
      </c>
      <c r="Y200" s="57">
        <v>2</v>
      </c>
      <c r="Z200" s="57">
        <v>5</v>
      </c>
      <c r="AA200" s="16"/>
    </row>
    <row r="201" spans="1:27" x14ac:dyDescent="0.2">
      <c r="A201" s="55" t="s">
        <v>207</v>
      </c>
      <c r="B201" s="56">
        <f>(P201-S201)/(N201-S201-V201+Z201)</f>
        <v>0.30592105263157893</v>
      </c>
      <c r="C201" s="56">
        <f>W201/M201</f>
        <v>0.34403669724770641</v>
      </c>
      <c r="D201" s="56">
        <f>(Q201+R201+S201)/P201</f>
        <v>0.37373737373737376</v>
      </c>
      <c r="E201" s="56">
        <f>(W201+T201)/M201</f>
        <v>0.4334862385321101</v>
      </c>
      <c r="F201" s="56">
        <f>(W201/N201)+((P201+U201+X201)/(N201+U201+X201+Z201))</f>
        <v>0.6956531886341093</v>
      </c>
      <c r="G201" s="56">
        <f>S201/W201</f>
        <v>0.04</v>
      </c>
      <c r="H201" s="56">
        <f>(Y201+Z201)/W201</f>
        <v>2.6666666666666668E-2</v>
      </c>
      <c r="I201" s="56">
        <f>V201/M201</f>
        <v>0.19954128440366972</v>
      </c>
      <c r="J201" s="56">
        <f>(U201+X201)/M201</f>
        <v>8.7155963302752298E-2</v>
      </c>
      <c r="K201" s="78">
        <f>(B201*0.7635+C201*0.7562+D201*0.75+E201*0.7248+F201*0.7021+G201*0.6285+1-H201*0.5884+1-I201*0.5276+J201*0.3663)/6.931</f>
        <v>0.50681572859815227</v>
      </c>
      <c r="L201" s="79">
        <f>K201/0.5164*100</f>
        <v>98.144021804444677</v>
      </c>
      <c r="M201" s="57">
        <v>436</v>
      </c>
      <c r="N201" s="57">
        <v>394</v>
      </c>
      <c r="O201" s="57">
        <v>43</v>
      </c>
      <c r="P201" s="57">
        <v>99</v>
      </c>
      <c r="Q201" s="57">
        <v>29</v>
      </c>
      <c r="R201" s="57">
        <v>2</v>
      </c>
      <c r="S201" s="57">
        <v>6</v>
      </c>
      <c r="T201" s="57">
        <v>39</v>
      </c>
      <c r="U201" s="57">
        <v>32</v>
      </c>
      <c r="V201" s="57">
        <v>87</v>
      </c>
      <c r="W201" s="57">
        <v>150</v>
      </c>
      <c r="X201" s="57">
        <v>6</v>
      </c>
      <c r="Y201" s="57">
        <v>1</v>
      </c>
      <c r="Z201" s="57">
        <v>3</v>
      </c>
      <c r="AA201" s="16"/>
    </row>
    <row r="202" spans="1:27" x14ac:dyDescent="0.2">
      <c r="A202" s="55" t="s">
        <v>134</v>
      </c>
      <c r="B202" s="56">
        <f>(P202-S202)/(N202-S202-V202+Z202)</f>
        <v>0.25</v>
      </c>
      <c r="C202" s="56">
        <f>W202/M202</f>
        <v>0.34644194756554308</v>
      </c>
      <c r="D202" s="56">
        <f>(Q202+R202+S202)/P202</f>
        <v>0.34188034188034189</v>
      </c>
      <c r="E202" s="56">
        <f>(W202+T202)/M202</f>
        <v>0.43632958801498128</v>
      </c>
      <c r="F202" s="56">
        <f>(W202/N202)+((P202+U202+X202)/(N202+U202+X202+Z202))</f>
        <v>0.68137492405540301</v>
      </c>
      <c r="G202" s="56">
        <f>S202/W202</f>
        <v>7.567567567567568E-2</v>
      </c>
      <c r="H202" s="56">
        <f>(Y202+Z202)/W202</f>
        <v>1.6216216216216217E-2</v>
      </c>
      <c r="I202" s="56">
        <f>V202/M202</f>
        <v>0.1198501872659176</v>
      </c>
      <c r="J202" s="56">
        <f>(U202+X202)/M202</f>
        <v>8.2397003745318345E-2</v>
      </c>
      <c r="K202" s="78">
        <f>(B202*0.7635+C202*0.7562+D202*0.75+E202*0.7248+F202*0.7021+G202*0.6285+1-H202*0.5884+1-I202*0.5276+J202*0.3663)/6.931</f>
        <v>0.50625873336355931</v>
      </c>
      <c r="L202" s="79">
        <f>K202/0.5164*100</f>
        <v>98.036160604872066</v>
      </c>
      <c r="M202" s="57">
        <v>534</v>
      </c>
      <c r="N202" s="57">
        <v>487</v>
      </c>
      <c r="O202" s="57">
        <v>66</v>
      </c>
      <c r="P202" s="57">
        <v>117</v>
      </c>
      <c r="Q202" s="57">
        <v>26</v>
      </c>
      <c r="R202" s="57">
        <v>0</v>
      </c>
      <c r="S202" s="57">
        <v>14</v>
      </c>
      <c r="T202" s="57">
        <v>48</v>
      </c>
      <c r="U202" s="57">
        <v>40</v>
      </c>
      <c r="V202" s="57">
        <v>64</v>
      </c>
      <c r="W202" s="57">
        <v>185</v>
      </c>
      <c r="X202" s="57">
        <v>4</v>
      </c>
      <c r="Y202" s="57">
        <v>0</v>
      </c>
      <c r="Z202" s="57">
        <v>3</v>
      </c>
      <c r="AA202" s="16"/>
    </row>
    <row r="203" spans="1:27" x14ac:dyDescent="0.2">
      <c r="A203" s="55" t="s">
        <v>243</v>
      </c>
      <c r="B203" s="56">
        <f>(P203-S203)/(N203-S203-V203+Z203)</f>
        <v>0.25531914893617019</v>
      </c>
      <c r="C203" s="56">
        <f>W203/M203</f>
        <v>0.35978835978835977</v>
      </c>
      <c r="D203" s="56">
        <f>(Q203+R203+S203)/P203</f>
        <v>0.33734939759036142</v>
      </c>
      <c r="E203" s="56">
        <f>(W203+T203)/M203</f>
        <v>0.47619047619047616</v>
      </c>
      <c r="F203" s="56">
        <f>(W203/N203)+((P203+U203+X203)/(N203+U203+X203+Z203))</f>
        <v>0.65608465608465605</v>
      </c>
      <c r="G203" s="56">
        <f>S203/W203</f>
        <v>8.0882352941176475E-2</v>
      </c>
      <c r="H203" s="56">
        <f>(Y203+Z203)/W203</f>
        <v>0</v>
      </c>
      <c r="I203" s="56">
        <f>V203/M203</f>
        <v>0.1693121693121693</v>
      </c>
      <c r="J203" s="56">
        <f>(U203+X203)/M203</f>
        <v>5.5555555555555552E-2</v>
      </c>
      <c r="K203" s="78">
        <f>(B203*0.7635+C203*0.7562+D203*0.75+E203*0.7248+F203*0.7021+G203*0.6285+1-H203*0.5884+1-I203*0.5276+J203*0.3663)/6.931</f>
        <v>0.50608217119489507</v>
      </c>
      <c r="L203" s="79">
        <f>K203/0.5164*100</f>
        <v>98.001969634952573</v>
      </c>
      <c r="M203" s="57">
        <v>378</v>
      </c>
      <c r="N203" s="57">
        <v>357</v>
      </c>
      <c r="O203" s="57">
        <v>41</v>
      </c>
      <c r="P203" s="57">
        <v>83</v>
      </c>
      <c r="Q203" s="57">
        <v>14</v>
      </c>
      <c r="R203" s="57">
        <v>3</v>
      </c>
      <c r="S203" s="57">
        <v>11</v>
      </c>
      <c r="T203" s="57">
        <v>44</v>
      </c>
      <c r="U203" s="57">
        <v>16</v>
      </c>
      <c r="V203" s="57">
        <v>64</v>
      </c>
      <c r="W203" s="57">
        <v>136</v>
      </c>
      <c r="X203" s="57">
        <v>5</v>
      </c>
      <c r="Y203" s="57">
        <v>0</v>
      </c>
      <c r="Z203" s="57">
        <v>0</v>
      </c>
      <c r="AA203" s="16"/>
    </row>
    <row r="204" spans="1:27" x14ac:dyDescent="0.2">
      <c r="A204" s="55" t="s">
        <v>255</v>
      </c>
      <c r="B204" s="56">
        <f>(P204-S204)/(N204-S204-V204+Z204)</f>
        <v>0.26271186440677968</v>
      </c>
      <c r="C204" s="56">
        <f>W204/M204</f>
        <v>0.32686980609418281</v>
      </c>
      <c r="D204" s="56">
        <f>(Q204+R204+S204)/P204</f>
        <v>0.39436619718309857</v>
      </c>
      <c r="E204" s="56">
        <f>(W204+T204)/M204</f>
        <v>0.4293628808864266</v>
      </c>
      <c r="F204" s="56">
        <f>(W204/N204)+((P204+U204+X204)/(N204+U204+X204+Z204))</f>
        <v>0.68015526359207701</v>
      </c>
      <c r="G204" s="56">
        <f>S204/W204</f>
        <v>7.6271186440677971E-2</v>
      </c>
      <c r="H204" s="56">
        <f>(Y204+Z204)/W204</f>
        <v>8.4745762711864406E-3</v>
      </c>
      <c r="I204" s="56">
        <f>V204/M204</f>
        <v>0.2077562326869806</v>
      </c>
      <c r="J204" s="56">
        <f>(U204+X204)/M204</f>
        <v>0.11357340720221606</v>
      </c>
      <c r="K204" s="78">
        <f>(B204*0.7635+C204*0.7562+D204*0.75+E204*0.7248+F204*0.7021+G204*0.6285+1-H204*0.5884+1-I204*0.5276+J204*0.3663)/6.931</f>
        <v>0.50601833516914163</v>
      </c>
      <c r="L204" s="79">
        <f>K204/0.5164*100</f>
        <v>97.989607894876386</v>
      </c>
      <c r="M204" s="57">
        <v>361</v>
      </c>
      <c r="N204" s="57">
        <v>319</v>
      </c>
      <c r="O204" s="57">
        <v>31</v>
      </c>
      <c r="P204" s="57">
        <v>71</v>
      </c>
      <c r="Q204" s="57">
        <v>18</v>
      </c>
      <c r="R204" s="57">
        <v>1</v>
      </c>
      <c r="S204" s="57">
        <v>9</v>
      </c>
      <c r="T204" s="57">
        <v>37</v>
      </c>
      <c r="U204" s="57">
        <v>41</v>
      </c>
      <c r="V204" s="57">
        <v>75</v>
      </c>
      <c r="W204" s="57">
        <v>118</v>
      </c>
      <c r="X204" s="57">
        <v>0</v>
      </c>
      <c r="Y204" s="57">
        <v>0</v>
      </c>
      <c r="Z204" s="57">
        <v>1</v>
      </c>
      <c r="AA204" s="16"/>
    </row>
    <row r="205" spans="1:27" x14ac:dyDescent="0.2">
      <c r="A205" s="55" t="s">
        <v>200</v>
      </c>
      <c r="B205" s="56">
        <f>(P205-S205)/(N205-S205-V205+Z205)</f>
        <v>0.31578947368421051</v>
      </c>
      <c r="C205" s="56">
        <f>W205/M205</f>
        <v>0.3392857142857143</v>
      </c>
      <c r="D205" s="56">
        <f>(Q205+R205+S205)/P205</f>
        <v>0.24778761061946902</v>
      </c>
      <c r="E205" s="56">
        <f>(W205+T205)/M205</f>
        <v>0.43080357142857145</v>
      </c>
      <c r="F205" s="56">
        <f>(W205/N205)+((P205+U205+X205)/(N205+U205+X205+Z205))</f>
        <v>0.74128454773869346</v>
      </c>
      <c r="G205" s="56">
        <f>S205/W205</f>
        <v>3.2894736842105261E-2</v>
      </c>
      <c r="H205" s="56">
        <f>(Y205+Z205)/W205</f>
        <v>1.3157894736842105E-2</v>
      </c>
      <c r="I205" s="56">
        <f>V205/M205</f>
        <v>0.11830357142857142</v>
      </c>
      <c r="J205" s="56">
        <f>(U205+X205)/M205</f>
        <v>0.10714285714285714</v>
      </c>
      <c r="K205" s="78">
        <f>(B205*0.7635+C205*0.7562+D205*0.75+E205*0.7248+F205*0.7021+G205*0.6285+1-H205*0.5884+1-I205*0.5276+J205*0.3663)/6.931</f>
        <v>0.50584011526936057</v>
      </c>
      <c r="L205" s="79">
        <f>K205/0.5164*100</f>
        <v>97.955095908086875</v>
      </c>
      <c r="M205" s="57">
        <v>448</v>
      </c>
      <c r="N205" s="57">
        <v>398</v>
      </c>
      <c r="O205" s="57">
        <v>47</v>
      </c>
      <c r="P205" s="57">
        <v>113</v>
      </c>
      <c r="Q205" s="57">
        <v>22</v>
      </c>
      <c r="R205" s="57">
        <v>1</v>
      </c>
      <c r="S205" s="57">
        <v>5</v>
      </c>
      <c r="T205" s="57">
        <v>41</v>
      </c>
      <c r="U205" s="57">
        <v>45</v>
      </c>
      <c r="V205" s="57">
        <v>53</v>
      </c>
      <c r="W205" s="57">
        <v>152</v>
      </c>
      <c r="X205" s="57">
        <v>3</v>
      </c>
      <c r="Y205" s="57">
        <v>0</v>
      </c>
      <c r="Z205" s="57">
        <v>2</v>
      </c>
      <c r="AA205" s="16"/>
    </row>
    <row r="206" spans="1:27" x14ac:dyDescent="0.2">
      <c r="A206" s="55" t="s">
        <v>24</v>
      </c>
      <c r="B206" s="56">
        <f>(P206-S206)/(N206-S206-V206+Z206)</f>
        <v>0.29614604462474647</v>
      </c>
      <c r="C206" s="56">
        <f>W206/M206</f>
        <v>0.34850640113798009</v>
      </c>
      <c r="D206" s="56">
        <f>(Q206+R206+S206)/P206</f>
        <v>0.32298136645962733</v>
      </c>
      <c r="E206" s="56">
        <f>(W206+T206)/M206</f>
        <v>0.44807965860597437</v>
      </c>
      <c r="F206" s="56">
        <f>(W206/N206)+((P206+U206+X206)/(N206+U206+X206+Z206))</f>
        <v>0.70577520359703139</v>
      </c>
      <c r="G206" s="56">
        <f>S206/W206</f>
        <v>6.1224489795918366E-2</v>
      </c>
      <c r="H206" s="56">
        <f>(Y206+Z206)/W206</f>
        <v>3.6734693877551024E-2</v>
      </c>
      <c r="I206" s="56">
        <f>V206/M206</f>
        <v>0.18634423897581792</v>
      </c>
      <c r="J206" s="56">
        <f>(U206+X206)/M206</f>
        <v>8.8193456614509252E-2</v>
      </c>
      <c r="K206" s="78">
        <f>(B206*0.7635+C206*0.7562+D206*0.75+E206*0.7248+F206*0.7021+G206*0.6285+1-H206*0.5884+1-I206*0.5276+J206*0.3663)/6.931</f>
        <v>0.50541507979985256</v>
      </c>
      <c r="L206" s="79">
        <f>K206/0.5164*100</f>
        <v>97.872788497260373</v>
      </c>
      <c r="M206" s="57">
        <v>703</v>
      </c>
      <c r="N206" s="57">
        <v>632</v>
      </c>
      <c r="O206" s="57">
        <v>89</v>
      </c>
      <c r="P206" s="57">
        <v>161</v>
      </c>
      <c r="Q206" s="57">
        <v>35</v>
      </c>
      <c r="R206" s="57">
        <v>2</v>
      </c>
      <c r="S206" s="57">
        <v>15</v>
      </c>
      <c r="T206" s="57">
        <v>70</v>
      </c>
      <c r="U206" s="57">
        <v>61</v>
      </c>
      <c r="V206" s="57">
        <v>131</v>
      </c>
      <c r="W206" s="57">
        <v>245</v>
      </c>
      <c r="X206" s="57">
        <v>1</v>
      </c>
      <c r="Y206" s="57">
        <v>2</v>
      </c>
      <c r="Z206" s="57">
        <v>7</v>
      </c>
      <c r="AA206" s="16"/>
    </row>
    <row r="207" spans="1:27" x14ac:dyDescent="0.2">
      <c r="A207" s="55" t="s">
        <v>222</v>
      </c>
      <c r="B207" s="56">
        <f>(P207-S207)/(N207-S207-V207+Z207)</f>
        <v>0.27526132404181186</v>
      </c>
      <c r="C207" s="56">
        <f>W207/M207</f>
        <v>0.33660933660933662</v>
      </c>
      <c r="D207" s="56">
        <f>(Q207+R207+S207)/P207</f>
        <v>0.32954545454545453</v>
      </c>
      <c r="E207" s="56">
        <f>(W207+T207)/M207</f>
        <v>0.42997542997542998</v>
      </c>
      <c r="F207" s="56">
        <f>(W207/N207)+((P207+U207+X207)/(N207+U207+X207+Z207))</f>
        <v>0.71977280594547621</v>
      </c>
      <c r="G207" s="56">
        <f>S207/W207</f>
        <v>6.569343065693431E-2</v>
      </c>
      <c r="H207" s="56">
        <f>(Y207+Z207)/W207</f>
        <v>6.569343065693431E-2</v>
      </c>
      <c r="I207" s="56">
        <f>V207/M207</f>
        <v>0.14742014742014742</v>
      </c>
      <c r="J207" s="56">
        <f>(U207+X207)/M207</f>
        <v>0.11056511056511056</v>
      </c>
      <c r="K207" s="78">
        <f>(B207*0.7635+C207*0.7562+D207*0.75+E207*0.7248+F207*0.7021+G207*0.6285+1-H207*0.5884+1-I207*0.5276+J207*0.3663)/6.931</f>
        <v>0.5041435878877476</v>
      </c>
      <c r="L207" s="79">
        <f>K207/0.5164*100</f>
        <v>97.626566205992958</v>
      </c>
      <c r="M207" s="57">
        <v>407</v>
      </c>
      <c r="N207" s="57">
        <v>353</v>
      </c>
      <c r="O207" s="57">
        <v>41</v>
      </c>
      <c r="P207" s="57">
        <v>88</v>
      </c>
      <c r="Q207" s="57">
        <v>18</v>
      </c>
      <c r="R207" s="57">
        <v>2</v>
      </c>
      <c r="S207" s="57">
        <v>9</v>
      </c>
      <c r="T207" s="57">
        <v>38</v>
      </c>
      <c r="U207" s="57">
        <v>31</v>
      </c>
      <c r="V207" s="57">
        <v>60</v>
      </c>
      <c r="W207" s="57">
        <v>137</v>
      </c>
      <c r="X207" s="57">
        <v>14</v>
      </c>
      <c r="Y207" s="57">
        <v>6</v>
      </c>
      <c r="Z207" s="57">
        <v>3</v>
      </c>
      <c r="AA207" s="16"/>
    </row>
    <row r="208" spans="1:27" x14ac:dyDescent="0.2">
      <c r="A208" s="55" t="s">
        <v>153</v>
      </c>
      <c r="B208" s="56">
        <f>(P208-S208)/(N208-S208-V208+Z208)</f>
        <v>0.23298429319371727</v>
      </c>
      <c r="C208" s="56">
        <f>W208/M208</f>
        <v>0.34980237154150196</v>
      </c>
      <c r="D208" s="56">
        <f>(Q208+R208+S208)/P208</f>
        <v>0.34905660377358488</v>
      </c>
      <c r="E208" s="56">
        <f>(W208+T208)/M208</f>
        <v>0.45652173913043476</v>
      </c>
      <c r="F208" s="56">
        <f>(W208/N208)+((P208+U208+X208)/(N208+U208+X208+Z208))</f>
        <v>0.65543285097740545</v>
      </c>
      <c r="G208" s="56">
        <f>S208/W208</f>
        <v>9.6045197740112997E-2</v>
      </c>
      <c r="H208" s="56">
        <f>(Y208+Z208)/W208</f>
        <v>2.2598870056497175E-2</v>
      </c>
      <c r="I208" s="56">
        <f>V208/M208</f>
        <v>0.14229249011857709</v>
      </c>
      <c r="J208" s="56">
        <f>(U208+X208)/M208</f>
        <v>6.7193675889328064E-2</v>
      </c>
      <c r="K208" s="78">
        <f>(B208*0.7635+C208*0.7562+D208*0.75+E208*0.7248+F208*0.7021+G208*0.6285+1-H208*0.5884+1-I208*0.5276+J208*0.3663)/6.931</f>
        <v>0.50380459278118139</v>
      </c>
      <c r="L208" s="79">
        <f>K208/0.5164*100</f>
        <v>97.560920368160623</v>
      </c>
      <c r="M208" s="57">
        <v>506</v>
      </c>
      <c r="N208" s="57">
        <v>468</v>
      </c>
      <c r="O208" s="57">
        <v>50</v>
      </c>
      <c r="P208" s="57">
        <v>106</v>
      </c>
      <c r="Q208" s="57">
        <v>20</v>
      </c>
      <c r="R208" s="57">
        <v>0</v>
      </c>
      <c r="S208" s="57">
        <v>17</v>
      </c>
      <c r="T208" s="57">
        <v>54</v>
      </c>
      <c r="U208" s="57">
        <v>31</v>
      </c>
      <c r="V208" s="57">
        <v>72</v>
      </c>
      <c r="W208" s="57">
        <v>177</v>
      </c>
      <c r="X208" s="57">
        <v>3</v>
      </c>
      <c r="Y208" s="57">
        <v>1</v>
      </c>
      <c r="Z208" s="57">
        <v>3</v>
      </c>
      <c r="AA208" s="16"/>
    </row>
    <row r="209" spans="1:27" x14ac:dyDescent="0.2">
      <c r="A209" s="55" t="s">
        <v>268</v>
      </c>
      <c r="B209" s="56">
        <f>(P209-S209)/(N209-S209-V209+Z209)</f>
        <v>0.28451882845188287</v>
      </c>
      <c r="C209" s="56">
        <f>W209/M209</f>
        <v>0.35905044510385759</v>
      </c>
      <c r="D209" s="56">
        <f>(Q209+R209+S209)/P209</f>
        <v>0.31168831168831168</v>
      </c>
      <c r="E209" s="56">
        <f>(W209+T209)/M209</f>
        <v>0.44213649851632048</v>
      </c>
      <c r="F209" s="56">
        <f>(W209/N209)+((P209+U209+X209)/(N209+U209+X209+Z209))</f>
        <v>0.70197245564892619</v>
      </c>
      <c r="G209" s="56">
        <f>S209/W209</f>
        <v>7.43801652892562E-2</v>
      </c>
      <c r="H209" s="56">
        <f>(Y209+Z209)/W209</f>
        <v>4.1322314049586778E-2</v>
      </c>
      <c r="I209" s="56">
        <f>V209/M209</f>
        <v>0.18397626112759644</v>
      </c>
      <c r="J209" s="56">
        <f>(U209+X209)/M209</f>
        <v>7.71513353115727E-2</v>
      </c>
      <c r="K209" s="78">
        <f>(B209*0.7635+C209*0.7562+D209*0.75+E209*0.7248+F209*0.7021+G209*0.6285+1-H209*0.5884+1-I209*0.5276+J209*0.3663)/6.931</f>
        <v>0.5034561021733881</v>
      </c>
      <c r="L209" s="79">
        <f>K209/0.5164*100</f>
        <v>97.493435742329225</v>
      </c>
      <c r="M209" s="57">
        <v>337</v>
      </c>
      <c r="N209" s="57">
        <v>306</v>
      </c>
      <c r="O209" s="57">
        <v>39</v>
      </c>
      <c r="P209" s="57">
        <v>77</v>
      </c>
      <c r="Q209" s="57">
        <v>13</v>
      </c>
      <c r="R209" s="57">
        <v>2</v>
      </c>
      <c r="S209" s="57">
        <v>9</v>
      </c>
      <c r="T209" s="57">
        <v>28</v>
      </c>
      <c r="U209" s="57">
        <v>21</v>
      </c>
      <c r="V209" s="57">
        <v>62</v>
      </c>
      <c r="W209" s="57">
        <v>121</v>
      </c>
      <c r="X209" s="57">
        <v>5</v>
      </c>
      <c r="Y209" s="57">
        <v>1</v>
      </c>
      <c r="Z209" s="57">
        <v>4</v>
      </c>
      <c r="AA209" s="16"/>
    </row>
    <row r="210" spans="1:27" x14ac:dyDescent="0.2">
      <c r="A210" s="55" t="s">
        <v>146</v>
      </c>
      <c r="B210" s="56">
        <f>(P210-S210)/(N210-S210-V210+Z210)</f>
        <v>0.28092783505154639</v>
      </c>
      <c r="C210" s="56">
        <f>W210/M210</f>
        <v>0.35260115606936415</v>
      </c>
      <c r="D210" s="56">
        <f>(Q210+R210+S210)/P210</f>
        <v>0.35897435897435898</v>
      </c>
      <c r="E210" s="56">
        <f>(W210+T210)/M210</f>
        <v>0.45086705202312138</v>
      </c>
      <c r="F210" s="56">
        <f>(W210/N210)+((P210+U210+X210)/(N210+U210+X210+Z210))</f>
        <v>0.67515359024792987</v>
      </c>
      <c r="G210" s="56">
        <f>S210/W210</f>
        <v>4.3715846994535519E-2</v>
      </c>
      <c r="H210" s="56">
        <f>(Y210+Z210)/W210</f>
        <v>4.3715846994535519E-2</v>
      </c>
      <c r="I210" s="56">
        <f>V210/M210</f>
        <v>0.16955684007707128</v>
      </c>
      <c r="J210" s="56">
        <f>(U210+X210)/M210</f>
        <v>6.5510597302504817E-2</v>
      </c>
      <c r="K210" s="78">
        <f>(B210*0.7635+C210*0.7562+D210*0.75+E210*0.7248+F210*0.7021+G210*0.6285+1-H210*0.5884+1-I210*0.5276+J210*0.3663)/6.931</f>
        <v>0.50316855994278364</v>
      </c>
      <c r="L210" s="79">
        <f>K210/0.5164*100</f>
        <v>97.437753668238514</v>
      </c>
      <c r="M210" s="57">
        <v>519</v>
      </c>
      <c r="N210" s="57">
        <v>477</v>
      </c>
      <c r="O210" s="57">
        <v>50</v>
      </c>
      <c r="P210" s="57">
        <v>117</v>
      </c>
      <c r="Q210" s="57">
        <v>26</v>
      </c>
      <c r="R210" s="57">
        <v>8</v>
      </c>
      <c r="S210" s="57">
        <v>8</v>
      </c>
      <c r="T210" s="57">
        <v>51</v>
      </c>
      <c r="U210" s="57">
        <v>32</v>
      </c>
      <c r="V210" s="57">
        <v>88</v>
      </c>
      <c r="W210" s="57">
        <v>183</v>
      </c>
      <c r="X210" s="57">
        <v>2</v>
      </c>
      <c r="Y210" s="57">
        <v>1</v>
      </c>
      <c r="Z210" s="57">
        <v>7</v>
      </c>
      <c r="AA210" s="16"/>
    </row>
    <row r="211" spans="1:27" x14ac:dyDescent="0.2">
      <c r="A211" s="55" t="s">
        <v>253</v>
      </c>
      <c r="B211" s="56">
        <f>(P211-S211)/(N211-S211-V211+Z211)</f>
        <v>0.31325301204819278</v>
      </c>
      <c r="C211" s="56">
        <f>W211/M211</f>
        <v>0.34699453551912568</v>
      </c>
      <c r="D211" s="56">
        <f>(Q211+R211+S211)/P211</f>
        <v>0.35714285714285715</v>
      </c>
      <c r="E211" s="56">
        <f>(W211+T211)/M211</f>
        <v>0.45355191256830601</v>
      </c>
      <c r="F211" s="56">
        <f>(W211/N211)+((P211+U211+X211)/(N211+U211+X211+Z211))</f>
        <v>0.68020944998763089</v>
      </c>
      <c r="G211" s="56">
        <f>S211/W211</f>
        <v>4.7244094488188976E-2</v>
      </c>
      <c r="H211" s="56">
        <f>(Y211+Z211)/W211</f>
        <v>4.7244094488188976E-2</v>
      </c>
      <c r="I211" s="56">
        <f>V211/M211</f>
        <v>0.22404371584699453</v>
      </c>
      <c r="J211" s="56">
        <f>(U211+X211)/M211</f>
        <v>6.8306010928961755E-2</v>
      </c>
      <c r="K211" s="78">
        <f>(B211*0.7635+C211*0.7562+D211*0.75+E211*0.7248+F211*0.7021+G211*0.6285+1-H211*0.5884+1-I211*0.5276+J211*0.3663)/6.931</f>
        <v>0.50273295078526992</v>
      </c>
      <c r="L211" s="79">
        <f>K211/0.5164*100</f>
        <v>97.35339868033887</v>
      </c>
      <c r="M211" s="57">
        <v>366</v>
      </c>
      <c r="N211" s="57">
        <v>335</v>
      </c>
      <c r="O211" s="57">
        <v>42</v>
      </c>
      <c r="P211" s="57">
        <v>84</v>
      </c>
      <c r="Q211" s="57">
        <v>23</v>
      </c>
      <c r="R211" s="57">
        <v>1</v>
      </c>
      <c r="S211" s="57">
        <v>6</v>
      </c>
      <c r="T211" s="57">
        <v>39</v>
      </c>
      <c r="U211" s="57">
        <v>24</v>
      </c>
      <c r="V211" s="57">
        <v>82</v>
      </c>
      <c r="W211" s="57">
        <v>127</v>
      </c>
      <c r="X211" s="57">
        <v>1</v>
      </c>
      <c r="Y211" s="57">
        <v>4</v>
      </c>
      <c r="Z211" s="57">
        <v>2</v>
      </c>
      <c r="AA211" s="16"/>
    </row>
    <row r="212" spans="1:27" x14ac:dyDescent="0.2">
      <c r="A212" s="55" t="s">
        <v>156</v>
      </c>
      <c r="B212" s="56">
        <f>(P212-S212)/(N212-S212-V212+Z212)</f>
        <v>0.28960396039603958</v>
      </c>
      <c r="C212" s="56">
        <f>W212/M212</f>
        <v>0.37051792828685259</v>
      </c>
      <c r="D212" s="56">
        <f>(Q212+R212+S212)/P212</f>
        <v>0.28346456692913385</v>
      </c>
      <c r="E212" s="56">
        <f>(W212+T212)/M212</f>
        <v>0.45816733067729082</v>
      </c>
      <c r="F212" s="56">
        <f>(W212/N212)+((P212+U212+X212)/(N212+U212+X212+Z212))</f>
        <v>0.67692115768463079</v>
      </c>
      <c r="G212" s="56">
        <f>S212/W212</f>
        <v>5.3763440860215055E-2</v>
      </c>
      <c r="H212" s="56">
        <f>(Y212+Z212)/W212</f>
        <v>2.1505376344086023E-2</v>
      </c>
      <c r="I212" s="56">
        <f>V212/M212</f>
        <v>0.13745019920318724</v>
      </c>
      <c r="J212" s="56">
        <f>(U212+X212)/M212</f>
        <v>3.5856573705179286E-2</v>
      </c>
      <c r="K212" s="78">
        <f>(B212*0.7635+C212*0.7562+D212*0.75+E212*0.7248+F212*0.7021+G212*0.6285+1-H212*0.5884+1-I212*0.5276+J212*0.3663)/6.931</f>
        <v>0.50252414217333929</v>
      </c>
      <c r="L212" s="79">
        <f>K212/0.5164*100</f>
        <v>97.312963240383283</v>
      </c>
      <c r="M212" s="57">
        <v>502</v>
      </c>
      <c r="N212" s="57">
        <v>480</v>
      </c>
      <c r="O212" s="57">
        <v>56</v>
      </c>
      <c r="P212" s="57">
        <v>127</v>
      </c>
      <c r="Q212" s="57">
        <v>23</v>
      </c>
      <c r="R212" s="57">
        <v>3</v>
      </c>
      <c r="S212" s="57">
        <v>10</v>
      </c>
      <c r="T212" s="57">
        <v>44</v>
      </c>
      <c r="U212" s="57">
        <v>16</v>
      </c>
      <c r="V212" s="57">
        <v>69</v>
      </c>
      <c r="W212" s="57">
        <v>186</v>
      </c>
      <c r="X212" s="57">
        <v>2</v>
      </c>
      <c r="Y212" s="57">
        <v>1</v>
      </c>
      <c r="Z212" s="57">
        <v>3</v>
      </c>
      <c r="AA212" s="16"/>
    </row>
    <row r="213" spans="1:27" x14ac:dyDescent="0.2">
      <c r="A213" s="55" t="s">
        <v>127</v>
      </c>
      <c r="B213" s="56">
        <f>(P213-S213)/(N213-S213-V213+Z213)</f>
        <v>0.32997481108312343</v>
      </c>
      <c r="C213" s="56">
        <f>W213/M213</f>
        <v>0.33885819521178639</v>
      </c>
      <c r="D213" s="56">
        <f>(Q213+R213+S213)/P213</f>
        <v>0.24817518248175183</v>
      </c>
      <c r="E213" s="56">
        <f>(W213+T213)/M213</f>
        <v>0.42725598526703501</v>
      </c>
      <c r="F213" s="56">
        <f>(W213/N213)+((P213+U213+X213)/(N213+U213+X213+Z213))</f>
        <v>0.72915432858032281</v>
      </c>
      <c r="G213" s="56">
        <f>S213/W213</f>
        <v>3.2608695652173912E-2</v>
      </c>
      <c r="H213" s="56">
        <f>(Y213+Z213)/W213</f>
        <v>2.1739130434782608E-2</v>
      </c>
      <c r="I213" s="56">
        <f>V213/M213</f>
        <v>0.15837937384898712</v>
      </c>
      <c r="J213" s="56">
        <f>(U213+X213)/M213</f>
        <v>9.7605893186003684E-2</v>
      </c>
      <c r="K213" s="78">
        <f>(B213*0.7635+C213*0.7562+D213*0.75+E213*0.7248+F213*0.7021+G213*0.6285+1-H213*0.5884+1-I213*0.5276+J213*0.3663)/6.931</f>
        <v>0.50148917276887839</v>
      </c>
      <c r="L213" s="79">
        <f>K213/0.5164*100</f>
        <v>97.112543138822318</v>
      </c>
      <c r="M213" s="57">
        <v>543</v>
      </c>
      <c r="N213" s="57">
        <v>486</v>
      </c>
      <c r="O213" s="57">
        <v>64</v>
      </c>
      <c r="P213" s="57">
        <v>137</v>
      </c>
      <c r="Q213" s="57">
        <v>27</v>
      </c>
      <c r="R213" s="57">
        <v>1</v>
      </c>
      <c r="S213" s="57">
        <v>6</v>
      </c>
      <c r="T213" s="57">
        <v>48</v>
      </c>
      <c r="U213" s="57">
        <v>51</v>
      </c>
      <c r="V213" s="57">
        <v>86</v>
      </c>
      <c r="W213" s="57">
        <v>184</v>
      </c>
      <c r="X213" s="57">
        <v>2</v>
      </c>
      <c r="Y213" s="57">
        <v>1</v>
      </c>
      <c r="Z213" s="57">
        <v>3</v>
      </c>
      <c r="AA213" s="16"/>
    </row>
    <row r="214" spans="1:27" x14ac:dyDescent="0.2">
      <c r="A214" s="55" t="s">
        <v>47</v>
      </c>
      <c r="B214" s="56">
        <f>(P214-S214)/(N214-S214-V214+Z214)</f>
        <v>0.30357142857142855</v>
      </c>
      <c r="C214" s="56">
        <f>W214/M214</f>
        <v>0.34908536585365851</v>
      </c>
      <c r="D214" s="56">
        <f>(Q214+R214+S214)/P214</f>
        <v>0.32885906040268459</v>
      </c>
      <c r="E214" s="56">
        <f>(W214+T214)/M214</f>
        <v>0.45121951219512196</v>
      </c>
      <c r="F214" s="56">
        <f>(W214/N214)+((P214+U214+X214)/(N214+U214+X214+Z214))</f>
        <v>0.67963531231771956</v>
      </c>
      <c r="G214" s="56">
        <f>S214/W214</f>
        <v>5.6768558951965066E-2</v>
      </c>
      <c r="H214" s="56">
        <f>(Y214+Z214)/W214</f>
        <v>3.0567685589519649E-2</v>
      </c>
      <c r="I214" s="56">
        <f>V214/M214</f>
        <v>0.22408536585365854</v>
      </c>
      <c r="J214" s="56">
        <f>(U214+X214)/M214</f>
        <v>7.1646341463414628E-2</v>
      </c>
      <c r="K214" s="78">
        <f>(B214*0.7635+C214*0.7562+D214*0.75+E214*0.7248+F214*0.7021+G214*0.6285+1-H214*0.5884+1-I214*0.5276+J214*0.3663)/6.931</f>
        <v>0.5009846946827623</v>
      </c>
      <c r="L214" s="79">
        <f>K214/0.5164*100</f>
        <v>97.014851797591461</v>
      </c>
      <c r="M214" s="57">
        <v>656</v>
      </c>
      <c r="N214" s="57">
        <v>602</v>
      </c>
      <c r="O214" s="57">
        <v>62</v>
      </c>
      <c r="P214" s="57">
        <v>149</v>
      </c>
      <c r="Q214" s="57">
        <v>31</v>
      </c>
      <c r="R214" s="57">
        <v>5</v>
      </c>
      <c r="S214" s="57">
        <v>13</v>
      </c>
      <c r="T214" s="57">
        <v>67</v>
      </c>
      <c r="U214" s="57">
        <v>45</v>
      </c>
      <c r="V214" s="57">
        <v>147</v>
      </c>
      <c r="W214" s="57">
        <v>229</v>
      </c>
      <c r="X214" s="57">
        <v>2</v>
      </c>
      <c r="Y214" s="57">
        <v>1</v>
      </c>
      <c r="Z214" s="57">
        <v>6</v>
      </c>
      <c r="AA214" s="16"/>
    </row>
    <row r="215" spans="1:27" x14ac:dyDescent="0.2">
      <c r="A215" s="55" t="s">
        <v>198</v>
      </c>
      <c r="B215" s="56">
        <f>(P215-S215)/(N215-S215-V215+Z215)</f>
        <v>0.28275862068965518</v>
      </c>
      <c r="C215" s="56">
        <f>W215/M215</f>
        <v>0.35920177383592017</v>
      </c>
      <c r="D215" s="56">
        <f>(Q215+R215+S215)/P215</f>
        <v>0.34020618556701032</v>
      </c>
      <c r="E215" s="56">
        <f>(W215+T215)/M215</f>
        <v>0.44789356984478934</v>
      </c>
      <c r="F215" s="56">
        <f>(W215/N215)+((P215+U215+X215)/(N215+U215+X215+Z215))</f>
        <v>0.67638229882831413</v>
      </c>
      <c r="G215" s="56">
        <f>S215/W215</f>
        <v>9.2592592592592587E-2</v>
      </c>
      <c r="H215" s="56">
        <f>(Y215+Z215)/W215</f>
        <v>3.7037037037037035E-2</v>
      </c>
      <c r="I215" s="56">
        <f>V215/M215</f>
        <v>0.25055432372505543</v>
      </c>
      <c r="J215" s="56">
        <f>(U215+X215)/M215</f>
        <v>6.8736141906873618E-2</v>
      </c>
      <c r="K215" s="78">
        <f>(B215*0.7635+C215*0.7562+D215*0.75+E215*0.7248+F215*0.7021+G215*0.6285+1-H215*0.5884+1-I215*0.5276+J215*0.3663)/6.931</f>
        <v>0.50087692083572288</v>
      </c>
      <c r="L215" s="79">
        <f>K215/0.5164*100</f>
        <v>96.993981571596223</v>
      </c>
      <c r="M215" s="57">
        <v>451</v>
      </c>
      <c r="N215" s="57">
        <v>414</v>
      </c>
      <c r="O215" s="57">
        <v>52</v>
      </c>
      <c r="P215" s="57">
        <v>97</v>
      </c>
      <c r="Q215" s="57">
        <v>16</v>
      </c>
      <c r="R215" s="57">
        <v>2</v>
      </c>
      <c r="S215" s="57">
        <v>15</v>
      </c>
      <c r="T215" s="57">
        <v>40</v>
      </c>
      <c r="U215" s="57">
        <v>27</v>
      </c>
      <c r="V215" s="57">
        <v>113</v>
      </c>
      <c r="W215" s="57">
        <v>162</v>
      </c>
      <c r="X215" s="57">
        <v>4</v>
      </c>
      <c r="Y215" s="57">
        <v>2</v>
      </c>
      <c r="Z215" s="57">
        <v>4</v>
      </c>
      <c r="AA215" s="16"/>
    </row>
    <row r="216" spans="1:27" x14ac:dyDescent="0.2">
      <c r="A216" s="55" t="s">
        <v>45</v>
      </c>
      <c r="B216" s="56">
        <f>(P216-S216)/(N216-S216-V216+Z216)</f>
        <v>0.29306930693069305</v>
      </c>
      <c r="C216" s="56">
        <f>W216/M216</f>
        <v>0.34393939393939393</v>
      </c>
      <c r="D216" s="56">
        <f>(Q216+R216+S216)/P216</f>
        <v>0.27215189873417722</v>
      </c>
      <c r="E216" s="56">
        <f>(W216+T216)/M216</f>
        <v>0.43636363636363634</v>
      </c>
      <c r="F216" s="56">
        <f>(W216/N216)+((P216+U216+X216)/(N216+U216+X216+Z216))</f>
        <v>0.70492962781386614</v>
      </c>
      <c r="G216" s="56">
        <f>S216/W216</f>
        <v>4.405286343612335E-2</v>
      </c>
      <c r="H216" s="56">
        <f>(Y216+Z216)/W216</f>
        <v>3.5242290748898682E-2</v>
      </c>
      <c r="I216" s="56">
        <f>V216/M216</f>
        <v>0.13030303030303031</v>
      </c>
      <c r="J216" s="56">
        <f>(U216+X216)/M216</f>
        <v>8.3333333333333329E-2</v>
      </c>
      <c r="K216" s="78">
        <f>(B216*0.7635+C216*0.7562+D216*0.75+E216*0.7248+F216*0.7021+G216*0.6285+1-H216*0.5884+1-I216*0.5276+J216*0.3663)/6.931</f>
        <v>0.50034548361257236</v>
      </c>
      <c r="L216" s="79">
        <f>K216/0.5164*100</f>
        <v>96.891069638375754</v>
      </c>
      <c r="M216" s="57">
        <v>660</v>
      </c>
      <c r="N216" s="57">
        <v>597</v>
      </c>
      <c r="O216" s="57">
        <v>83</v>
      </c>
      <c r="P216" s="57">
        <v>158</v>
      </c>
      <c r="Q216" s="57">
        <v>27</v>
      </c>
      <c r="R216" s="57">
        <v>6</v>
      </c>
      <c r="S216" s="57">
        <v>10</v>
      </c>
      <c r="T216" s="57">
        <v>61</v>
      </c>
      <c r="U216" s="57">
        <v>49</v>
      </c>
      <c r="V216" s="57">
        <v>86</v>
      </c>
      <c r="W216" s="57">
        <v>227</v>
      </c>
      <c r="X216" s="57">
        <v>6</v>
      </c>
      <c r="Y216" s="57">
        <v>4</v>
      </c>
      <c r="Z216" s="57">
        <v>4</v>
      </c>
      <c r="AA216" s="16"/>
    </row>
    <row r="217" spans="1:27" x14ac:dyDescent="0.2">
      <c r="A217" s="55" t="s">
        <v>42</v>
      </c>
      <c r="B217" s="56">
        <f>(P217-S217)/(N217-S217-V217+Z217)</f>
        <v>0.29978118161925604</v>
      </c>
      <c r="C217" s="56">
        <f>W217/M217</f>
        <v>0.3368580060422961</v>
      </c>
      <c r="D217" s="56">
        <f>(Q217+R217+S217)/P217</f>
        <v>0.35862068965517241</v>
      </c>
      <c r="E217" s="56">
        <f>(W217+T217)/M217</f>
        <v>0.41993957703927492</v>
      </c>
      <c r="F217" s="56">
        <f>(W217/N217)+((P217+U217+X217)/(N217+U217+X217+Z217))</f>
        <v>0.67772727272727273</v>
      </c>
      <c r="G217" s="56">
        <f>S217/W217</f>
        <v>3.5874439461883408E-2</v>
      </c>
      <c r="H217" s="56">
        <f>(Y217+Z217)/W217</f>
        <v>2.2421524663677129E-2</v>
      </c>
      <c r="I217" s="56">
        <f>V217/M217</f>
        <v>0.20845921450151059</v>
      </c>
      <c r="J217" s="56">
        <f>(U217+X217)/M217</f>
        <v>8.6102719033232633E-2</v>
      </c>
      <c r="K217" s="78">
        <f>(B217*0.7635+C217*0.7562+D217*0.75+E217*0.7248+F217*0.7021+G217*0.6285+1-H217*0.5884+1-I217*0.5276+J217*0.3663)/6.931</f>
        <v>0.49973966263126718</v>
      </c>
      <c r="L217" s="79">
        <f>K217/0.5164*100</f>
        <v>96.773753414265528</v>
      </c>
      <c r="M217" s="57">
        <v>662</v>
      </c>
      <c r="N217" s="57">
        <v>600</v>
      </c>
      <c r="O217" s="57">
        <v>62</v>
      </c>
      <c r="P217" s="57">
        <v>145</v>
      </c>
      <c r="Q217" s="57">
        <v>34</v>
      </c>
      <c r="R217" s="57">
        <v>10</v>
      </c>
      <c r="S217" s="57">
        <v>8</v>
      </c>
      <c r="T217" s="57">
        <v>55</v>
      </c>
      <c r="U217" s="57">
        <v>49</v>
      </c>
      <c r="V217" s="57">
        <v>138</v>
      </c>
      <c r="W217" s="57">
        <v>223</v>
      </c>
      <c r="X217" s="57">
        <v>8</v>
      </c>
      <c r="Y217" s="57">
        <v>2</v>
      </c>
      <c r="Z217" s="57">
        <v>3</v>
      </c>
      <c r="AA217" s="16"/>
    </row>
    <row r="218" spans="1:27" x14ac:dyDescent="0.2">
      <c r="A218" s="55" t="s">
        <v>271</v>
      </c>
      <c r="B218" s="56">
        <f>(P218-S218)/(N218-S218-V218+Z218)</f>
        <v>0.29957805907172996</v>
      </c>
      <c r="C218" s="56">
        <f>W218/M218</f>
        <v>0.3652694610778443</v>
      </c>
      <c r="D218" s="56">
        <f>(Q218+R218+S218)/P218</f>
        <v>0.27500000000000002</v>
      </c>
      <c r="E218" s="56">
        <f>(W218+T218)/M218</f>
        <v>0.45209580838323354</v>
      </c>
      <c r="F218" s="56">
        <f>(W218/N218)+((P218+U218+X218)/(N218+U218+X218+Z218))</f>
        <v>0.67649511104373539</v>
      </c>
      <c r="G218" s="56">
        <f>S218/W218</f>
        <v>7.3770491803278687E-2</v>
      </c>
      <c r="H218" s="56">
        <f>(Y218+Z218)/W218</f>
        <v>8.1967213114754103E-3</v>
      </c>
      <c r="I218" s="56">
        <f>V218/M218</f>
        <v>0.21257485029940121</v>
      </c>
      <c r="J218" s="56">
        <f>(U218+X218)/M218</f>
        <v>5.089820359281437E-2</v>
      </c>
      <c r="K218" s="78">
        <f>(B218*0.7635+C218*0.7562+D218*0.75+E218*0.7248+F218*0.7021+G218*0.6285+1-H218*0.5884+1-I218*0.5276+J218*0.3663)/6.931</f>
        <v>0.49947658320373373</v>
      </c>
      <c r="L218" s="79">
        <f>K218/0.5164*100</f>
        <v>96.72280852124976</v>
      </c>
      <c r="M218" s="57">
        <v>334</v>
      </c>
      <c r="N218" s="57">
        <v>316</v>
      </c>
      <c r="O218" s="57">
        <v>36</v>
      </c>
      <c r="P218" s="57">
        <v>80</v>
      </c>
      <c r="Q218" s="57">
        <v>11</v>
      </c>
      <c r="R218" s="57">
        <v>2</v>
      </c>
      <c r="S218" s="57">
        <v>9</v>
      </c>
      <c r="T218" s="57">
        <v>29</v>
      </c>
      <c r="U218" s="57">
        <v>17</v>
      </c>
      <c r="V218" s="57">
        <v>71</v>
      </c>
      <c r="W218" s="57">
        <v>122</v>
      </c>
      <c r="X218" s="57">
        <v>0</v>
      </c>
      <c r="Y218" s="57">
        <v>0</v>
      </c>
      <c r="Z218" s="57">
        <v>1</v>
      </c>
      <c r="AA218" s="16"/>
    </row>
    <row r="219" spans="1:27" x14ac:dyDescent="0.2">
      <c r="A219" s="55" t="s">
        <v>113</v>
      </c>
      <c r="B219" s="56">
        <f>(P219-S219)/(N219-S219-V219+Z219)</f>
        <v>0.29919137466307277</v>
      </c>
      <c r="C219" s="56">
        <f>W219/M219</f>
        <v>0.32922535211267606</v>
      </c>
      <c r="D219" s="56">
        <f>(Q219+R219+S219)/P219</f>
        <v>0.29838709677419356</v>
      </c>
      <c r="E219" s="56">
        <f>(W219+T219)/M219</f>
        <v>0.42429577464788731</v>
      </c>
      <c r="F219" s="56">
        <f>(W219/N219)+((P219+U219+X219)/(N219+U219+X219+Z219))</f>
        <v>0.69350887936313532</v>
      </c>
      <c r="G219" s="56">
        <f>S219/W219</f>
        <v>6.9518716577540107E-2</v>
      </c>
      <c r="H219" s="56">
        <f>(Y219+Z219)/W219</f>
        <v>1.06951871657754E-2</v>
      </c>
      <c r="I219" s="56">
        <f>V219/M219</f>
        <v>0.21830985915492956</v>
      </c>
      <c r="J219" s="56">
        <f>(U219+X219)/M219</f>
        <v>0.10563380281690141</v>
      </c>
      <c r="K219" s="78">
        <f>(B219*0.7635+C219*0.7562+D219*0.75+E219*0.7248+F219*0.7021+G219*0.6285+1-H219*0.5884+1-I219*0.5276+J219*0.3663)/6.931</f>
        <v>0.49870699114002093</v>
      </c>
      <c r="L219" s="79">
        <f>K219/0.5164*100</f>
        <v>96.573778299771689</v>
      </c>
      <c r="M219" s="57">
        <v>568</v>
      </c>
      <c r="N219" s="57">
        <v>506</v>
      </c>
      <c r="O219" s="57">
        <v>56</v>
      </c>
      <c r="P219" s="57">
        <v>124</v>
      </c>
      <c r="Q219" s="57">
        <v>24</v>
      </c>
      <c r="R219" s="57">
        <v>0</v>
      </c>
      <c r="S219" s="57">
        <v>13</v>
      </c>
      <c r="T219" s="57">
        <v>54</v>
      </c>
      <c r="U219" s="57">
        <v>50</v>
      </c>
      <c r="V219" s="57">
        <v>124</v>
      </c>
      <c r="W219" s="57">
        <v>187</v>
      </c>
      <c r="X219" s="57">
        <v>10</v>
      </c>
      <c r="Y219" s="57">
        <v>0</v>
      </c>
      <c r="Z219" s="57">
        <v>2</v>
      </c>
      <c r="AA219" s="16"/>
    </row>
    <row r="220" spans="1:27" x14ac:dyDescent="0.2">
      <c r="A220" s="55" t="s">
        <v>95</v>
      </c>
      <c r="B220" s="56">
        <f>(P220-S220)/(N220-S220-V220+Z220)</f>
        <v>0.31002331002331002</v>
      </c>
      <c r="C220" s="56">
        <f>W220/M220</f>
        <v>0.35641891891891891</v>
      </c>
      <c r="D220" s="56">
        <f>(Q220+R220+S220)/P220</f>
        <v>0.30281690140845069</v>
      </c>
      <c r="E220" s="56">
        <f>(W220+T220)/M220</f>
        <v>0.44256756756756754</v>
      </c>
      <c r="F220" s="56">
        <f>(W220/N220)+((P220+U220+X220)/(N220+U220+X220+Z220))</f>
        <v>0.67628238524575091</v>
      </c>
      <c r="G220" s="56">
        <f>S220/W220</f>
        <v>4.2654028436018961E-2</v>
      </c>
      <c r="H220" s="56">
        <f>(Y220+Z220)/W220</f>
        <v>2.843601895734597E-2</v>
      </c>
      <c r="I220" s="56">
        <f>V220/M220</f>
        <v>0.20101351351351351</v>
      </c>
      <c r="J220" s="56">
        <f>(U220+X220)/M220</f>
        <v>5.4054054054054057E-2</v>
      </c>
      <c r="K220" s="78">
        <f>(B220*0.7635+C220*0.7562+D220*0.75+E220*0.7248+F220*0.7021+G220*0.6285+1-H220*0.5884+1-I220*0.5276+J220*0.3663)/6.931</f>
        <v>0.49816070826539338</v>
      </c>
      <c r="L220" s="79">
        <f>K220/0.5164*100</f>
        <v>96.467991530866271</v>
      </c>
      <c r="M220" s="57">
        <v>592</v>
      </c>
      <c r="N220" s="57">
        <v>554</v>
      </c>
      <c r="O220" s="57">
        <v>76</v>
      </c>
      <c r="P220" s="57">
        <v>142</v>
      </c>
      <c r="Q220" s="57">
        <v>26</v>
      </c>
      <c r="R220" s="57">
        <v>8</v>
      </c>
      <c r="S220" s="57">
        <v>9</v>
      </c>
      <c r="T220" s="57">
        <v>51</v>
      </c>
      <c r="U220" s="57">
        <v>29</v>
      </c>
      <c r="V220" s="57">
        <v>119</v>
      </c>
      <c r="W220" s="57">
        <v>211</v>
      </c>
      <c r="X220" s="57">
        <v>3</v>
      </c>
      <c r="Y220" s="57">
        <v>3</v>
      </c>
      <c r="Z220" s="57">
        <v>3</v>
      </c>
      <c r="AA220" s="16"/>
    </row>
    <row r="221" spans="1:27" x14ac:dyDescent="0.2">
      <c r="A221" s="55" t="s">
        <v>148</v>
      </c>
      <c r="B221" s="56">
        <f>(P221-S221)/(N221-S221-V221+Z221)</f>
        <v>0.33860759493670883</v>
      </c>
      <c r="C221" s="56">
        <f>W221/M221</f>
        <v>0.34757281553398056</v>
      </c>
      <c r="D221" s="56">
        <f>(Q221+R221+S221)/P221</f>
        <v>0.23966942148760331</v>
      </c>
      <c r="E221" s="56">
        <f>(W221+T221)/M221</f>
        <v>0.43689320388349512</v>
      </c>
      <c r="F221" s="56">
        <f>(W221/N221)+((P221+U221+X221)/(N221+U221+X221+Z221))</f>
        <v>0.70902289540922836</v>
      </c>
      <c r="G221" s="56">
        <f>S221/W221</f>
        <v>7.8212290502793297E-2</v>
      </c>
      <c r="H221" s="56">
        <f>(Y221+Z221)/W221</f>
        <v>1.6759776536312849E-2</v>
      </c>
      <c r="I221" s="56">
        <f>V221/M221</f>
        <v>0.26796116504854367</v>
      </c>
      <c r="J221" s="56">
        <f>(U221+X221)/M221</f>
        <v>8.9320388349514557E-2</v>
      </c>
      <c r="K221" s="78">
        <f>(B221*0.7635+C221*0.7562+D221*0.75+E221*0.7248+F221*0.7021+G221*0.6285+1-H221*0.5884+1-I221*0.5276+J221*0.3663)/6.931</f>
        <v>0.49721763333402202</v>
      </c>
      <c r="L221" s="79">
        <f>K221/0.5164*100</f>
        <v>96.285366640980257</v>
      </c>
      <c r="M221" s="57">
        <v>515</v>
      </c>
      <c r="N221" s="57">
        <v>466</v>
      </c>
      <c r="O221" s="57">
        <v>54</v>
      </c>
      <c r="P221" s="57">
        <v>121</v>
      </c>
      <c r="Q221" s="57">
        <v>14</v>
      </c>
      <c r="R221" s="57">
        <v>1</v>
      </c>
      <c r="S221" s="57">
        <v>14</v>
      </c>
      <c r="T221" s="57">
        <v>46</v>
      </c>
      <c r="U221" s="57">
        <v>41</v>
      </c>
      <c r="V221" s="57">
        <v>138</v>
      </c>
      <c r="W221" s="57">
        <v>179</v>
      </c>
      <c r="X221" s="57">
        <v>5</v>
      </c>
      <c r="Y221" s="57">
        <v>1</v>
      </c>
      <c r="Z221" s="57">
        <v>2</v>
      </c>
      <c r="AA221" s="16"/>
    </row>
    <row r="222" spans="1:27" x14ac:dyDescent="0.2">
      <c r="A222" s="55" t="s">
        <v>275</v>
      </c>
      <c r="B222" s="56">
        <f>(P222-S222)/(N222-S222-V222+Z222)</f>
        <v>0.26609442060085836</v>
      </c>
      <c r="C222" s="56">
        <f>W222/M222</f>
        <v>0.3493975903614458</v>
      </c>
      <c r="D222" s="56">
        <f>(Q222+R222+S222)/P222</f>
        <v>0.323943661971831</v>
      </c>
      <c r="E222" s="56">
        <f>(W222+T222)/M222</f>
        <v>0.45783132530120479</v>
      </c>
      <c r="F222" s="56">
        <f>(W222/N222)+((P222+U222+X222)/(N222+U222+X222+Z222))</f>
        <v>0.65321912130422777</v>
      </c>
      <c r="G222" s="56">
        <f>S222/W222</f>
        <v>7.7586206896551727E-2</v>
      </c>
      <c r="H222" s="56">
        <f>(Y222+Z222)/W222</f>
        <v>3.4482758620689655E-2</v>
      </c>
      <c r="I222" s="56">
        <f>V222/M222</f>
        <v>0.20180722891566266</v>
      </c>
      <c r="J222" s="56">
        <f>(U222+X222)/M222</f>
        <v>6.0240963855421686E-2</v>
      </c>
      <c r="K222" s="78">
        <f>(B222*0.7635+C222*0.7562+D222*0.75+E222*0.7248+F222*0.7021+G222*0.6285+1-H222*0.5884+1-I222*0.5276+J222*0.3663)/6.931</f>
        <v>0.49702245434012005</v>
      </c>
      <c r="L222" s="79">
        <f>K222/0.5164*100</f>
        <v>96.247570553857486</v>
      </c>
      <c r="M222" s="57">
        <v>332</v>
      </c>
      <c r="N222" s="57">
        <v>308</v>
      </c>
      <c r="O222" s="57">
        <v>28</v>
      </c>
      <c r="P222" s="57">
        <v>71</v>
      </c>
      <c r="Q222" s="57">
        <v>10</v>
      </c>
      <c r="R222" s="57">
        <v>4</v>
      </c>
      <c r="S222" s="57">
        <v>9</v>
      </c>
      <c r="T222" s="57">
        <v>36</v>
      </c>
      <c r="U222" s="57">
        <v>20</v>
      </c>
      <c r="V222" s="57">
        <v>67</v>
      </c>
      <c r="W222" s="57">
        <v>116</v>
      </c>
      <c r="X222" s="57">
        <v>0</v>
      </c>
      <c r="Y222" s="57">
        <v>3</v>
      </c>
      <c r="Z222" s="57">
        <v>1</v>
      </c>
      <c r="AA222" s="16"/>
    </row>
    <row r="223" spans="1:27" x14ac:dyDescent="0.2">
      <c r="A223" s="55" t="s">
        <v>143</v>
      </c>
      <c r="B223" s="56">
        <f>(P223-S223)/(N223-S223-V223+Z223)</f>
        <v>0.29131652661064428</v>
      </c>
      <c r="C223" s="56">
        <f>W223/M223</f>
        <v>0.32758620689655171</v>
      </c>
      <c r="D223" s="56">
        <f>(Q223+R223+S223)/P223</f>
        <v>0.2982456140350877</v>
      </c>
      <c r="E223" s="56">
        <f>(W223+T223)/M223</f>
        <v>0.41570881226053641</v>
      </c>
      <c r="F223" s="56">
        <f>(W223/N223)+((P223+U223+X223)/(N223+U223+X223+Z223))</f>
        <v>0.69929211694730675</v>
      </c>
      <c r="G223" s="56">
        <f>S223/W223</f>
        <v>5.8479532163742687E-2</v>
      </c>
      <c r="H223" s="56">
        <f>(Y223+Z223)/W223</f>
        <v>3.5087719298245612E-2</v>
      </c>
      <c r="I223" s="56">
        <f>V223/M223</f>
        <v>0.18390804597701149</v>
      </c>
      <c r="J223" s="56">
        <f>(U223+X223)/M223</f>
        <v>0.10727969348659004</v>
      </c>
      <c r="K223" s="78">
        <f>(B223*0.7635+C223*0.7562+D223*0.75+E223*0.7248+F223*0.7021+G223*0.6285+1-H223*0.5884+1-I223*0.5276+J223*0.3663)/6.931</f>
        <v>0.49696714027995192</v>
      </c>
      <c r="L223" s="79">
        <f>K223/0.5164*100</f>
        <v>96.236859078224626</v>
      </c>
      <c r="M223" s="57">
        <v>522</v>
      </c>
      <c r="N223" s="57">
        <v>460</v>
      </c>
      <c r="O223" s="57">
        <v>50</v>
      </c>
      <c r="P223" s="57">
        <v>114</v>
      </c>
      <c r="Q223" s="57">
        <v>21</v>
      </c>
      <c r="R223" s="57">
        <v>3</v>
      </c>
      <c r="S223" s="57">
        <v>10</v>
      </c>
      <c r="T223" s="57">
        <v>46</v>
      </c>
      <c r="U223" s="57">
        <v>54</v>
      </c>
      <c r="V223" s="57">
        <v>96</v>
      </c>
      <c r="W223" s="57">
        <v>171</v>
      </c>
      <c r="X223" s="57">
        <v>2</v>
      </c>
      <c r="Y223" s="57">
        <v>3</v>
      </c>
      <c r="Z223" s="57">
        <v>3</v>
      </c>
      <c r="AA223" s="16"/>
    </row>
    <row r="224" spans="1:27" x14ac:dyDescent="0.2">
      <c r="A224" s="55" t="s">
        <v>228</v>
      </c>
      <c r="B224" s="56">
        <f>(P224-S224)/(N224-S224-V224+Z224)</f>
        <v>0.28185328185328185</v>
      </c>
      <c r="C224" s="56">
        <f>W224/M224</f>
        <v>0.34328358208955223</v>
      </c>
      <c r="D224" s="56">
        <f>(Q224+R224+S224)/P224</f>
        <v>0.3411764705882353</v>
      </c>
      <c r="E224" s="56">
        <f>(W224+T224)/M224</f>
        <v>0.43034825870646765</v>
      </c>
      <c r="F224" s="56">
        <f>(W224/N224)+((P224+U224+X224)/(N224+U224+X224+Z224))</f>
        <v>0.66076678223141339</v>
      </c>
      <c r="G224" s="56">
        <f>S224/W224</f>
        <v>8.6956521739130432E-2</v>
      </c>
      <c r="H224" s="56">
        <f>(Y224+Z224)/W224</f>
        <v>2.1739130434782608E-2</v>
      </c>
      <c r="I224" s="56">
        <f>V224/M224</f>
        <v>0.24875621890547264</v>
      </c>
      <c r="J224" s="56">
        <f>(U224+X224)/M224</f>
        <v>7.4626865671641784E-2</v>
      </c>
      <c r="K224" s="78">
        <f>(B224*0.7635+C224*0.7562+D224*0.75+E224*0.7248+F224*0.7021+G224*0.6285+1-H224*0.5884+1-I224*0.5276+J224*0.3663)/6.931</f>
        <v>0.49696466072624618</v>
      </c>
      <c r="L224" s="79">
        <f>K224/0.5164*100</f>
        <v>96.236378916778904</v>
      </c>
      <c r="M224" s="57">
        <v>402</v>
      </c>
      <c r="N224" s="57">
        <v>369</v>
      </c>
      <c r="O224" s="57">
        <v>45</v>
      </c>
      <c r="P224" s="57">
        <v>85</v>
      </c>
      <c r="Q224" s="57">
        <v>17</v>
      </c>
      <c r="R224" s="57">
        <v>0</v>
      </c>
      <c r="S224" s="57">
        <v>12</v>
      </c>
      <c r="T224" s="57">
        <v>35</v>
      </c>
      <c r="U224" s="57">
        <v>27</v>
      </c>
      <c r="V224" s="57">
        <v>100</v>
      </c>
      <c r="W224" s="57">
        <v>138</v>
      </c>
      <c r="X224" s="57">
        <v>3</v>
      </c>
      <c r="Y224" s="57">
        <v>1</v>
      </c>
      <c r="Z224" s="57">
        <v>2</v>
      </c>
      <c r="AA224" s="16"/>
    </row>
    <row r="225" spans="1:27" x14ac:dyDescent="0.2">
      <c r="A225" s="55" t="s">
        <v>120</v>
      </c>
      <c r="B225" s="56">
        <f>(P225-S225)/(N225-S225-V225+Z225)</f>
        <v>0.24057971014492754</v>
      </c>
      <c r="C225" s="56">
        <f>W225/M225</f>
        <v>0.32789855072463769</v>
      </c>
      <c r="D225" s="56">
        <f>(Q225+R225+S225)/P225</f>
        <v>0.38235294117647056</v>
      </c>
      <c r="E225" s="56">
        <f>(W225+T225)/M225</f>
        <v>0.4311594202898551</v>
      </c>
      <c r="F225" s="56">
        <f>(W225/N225)+((P225+U225+X225)/(N225+U225+X225+Z225))</f>
        <v>0.65175703497806248</v>
      </c>
      <c r="G225" s="56">
        <f>S225/W225</f>
        <v>0.10497237569060773</v>
      </c>
      <c r="H225" s="56">
        <f>(Y225+Z225)/W225</f>
        <v>3.3149171270718231E-2</v>
      </c>
      <c r="I225" s="56">
        <f>V225/M225</f>
        <v>0.24094202898550723</v>
      </c>
      <c r="J225" s="56">
        <f>(U225+X225)/M225</f>
        <v>9.7826086956521743E-2</v>
      </c>
      <c r="K225" s="78">
        <f>(B225*0.7635+C225*0.7562+D225*0.75+E225*0.7248+F225*0.7021+G225*0.6285+1-H225*0.5884+1-I225*0.5276+J225*0.3663)/6.931</f>
        <v>0.49685326902689914</v>
      </c>
      <c r="L225" s="79">
        <f>K225/0.5164*100</f>
        <v>96.214808099709373</v>
      </c>
      <c r="M225" s="57">
        <v>552</v>
      </c>
      <c r="N225" s="57">
        <v>491</v>
      </c>
      <c r="O225" s="57">
        <v>71</v>
      </c>
      <c r="P225" s="57">
        <v>102</v>
      </c>
      <c r="Q225" s="57">
        <v>18</v>
      </c>
      <c r="R225" s="57">
        <v>2</v>
      </c>
      <c r="S225" s="57">
        <v>19</v>
      </c>
      <c r="T225" s="57">
        <v>57</v>
      </c>
      <c r="U225" s="57">
        <v>53</v>
      </c>
      <c r="V225" s="57">
        <v>133</v>
      </c>
      <c r="W225" s="57">
        <v>181</v>
      </c>
      <c r="X225" s="57">
        <v>1</v>
      </c>
      <c r="Y225" s="57">
        <v>0</v>
      </c>
      <c r="Z225" s="57">
        <v>6</v>
      </c>
      <c r="AA225" s="16"/>
    </row>
    <row r="226" spans="1:27" x14ac:dyDescent="0.2">
      <c r="A226" s="55" t="s">
        <v>204</v>
      </c>
      <c r="B226" s="56">
        <f>(P226-S226)/(N226-S226-V226+Z226)</f>
        <v>0.33436532507739936</v>
      </c>
      <c r="C226" s="56">
        <f>W226/M226</f>
        <v>0.33634311512415349</v>
      </c>
      <c r="D226" s="56">
        <f>(Q226+R226+S226)/P226</f>
        <v>0.20175438596491227</v>
      </c>
      <c r="E226" s="56">
        <f>(W226+T226)/M226</f>
        <v>0.45598194130925507</v>
      </c>
      <c r="F226" s="56">
        <f>(W226/N226)+((P226+U226+X226)/(N226+U226+X226+Z226))</f>
        <v>0.71397470043711575</v>
      </c>
      <c r="G226" s="56">
        <f>S226/W226</f>
        <v>4.0268456375838924E-2</v>
      </c>
      <c r="H226" s="56">
        <f>(Y226+Z226)/W226</f>
        <v>3.3557046979865772E-2</v>
      </c>
      <c r="I226" s="56">
        <f>V226/M226</f>
        <v>0.16930022573363432</v>
      </c>
      <c r="J226" s="56">
        <f>(U226+X226)/M226</f>
        <v>8.35214446952596E-2</v>
      </c>
      <c r="K226" s="78">
        <f>(B226*0.7635+C226*0.7562+D226*0.75+E226*0.7248+F226*0.7021+G226*0.6285+1-H226*0.5884+1-I226*0.5276+J226*0.3663)/6.931</f>
        <v>0.4962571911050469</v>
      </c>
      <c r="L226" s="79">
        <f>K226/0.5164*100</f>
        <v>96.099378602836353</v>
      </c>
      <c r="M226" s="57">
        <v>443</v>
      </c>
      <c r="N226" s="57">
        <v>401</v>
      </c>
      <c r="O226" s="57">
        <v>52</v>
      </c>
      <c r="P226" s="57">
        <v>114</v>
      </c>
      <c r="Q226" s="57">
        <v>17</v>
      </c>
      <c r="R226" s="57">
        <v>0</v>
      </c>
      <c r="S226" s="57">
        <v>6</v>
      </c>
      <c r="T226" s="57">
        <v>53</v>
      </c>
      <c r="U226" s="57">
        <v>32</v>
      </c>
      <c r="V226" s="57">
        <v>75</v>
      </c>
      <c r="W226" s="57">
        <v>149</v>
      </c>
      <c r="X226" s="57">
        <v>5</v>
      </c>
      <c r="Y226" s="57">
        <v>2</v>
      </c>
      <c r="Z226" s="57">
        <v>3</v>
      </c>
      <c r="AA226" s="16"/>
    </row>
    <row r="227" spans="1:27" x14ac:dyDescent="0.2">
      <c r="A227" s="55" t="s">
        <v>211</v>
      </c>
      <c r="B227" s="56">
        <f>(P227-S227)/(N227-S227-V227+Z227)</f>
        <v>0.29230769230769232</v>
      </c>
      <c r="C227" s="56">
        <f>W227/M227</f>
        <v>0.33878504672897197</v>
      </c>
      <c r="D227" s="56">
        <f>(Q227+R227+S227)/P227</f>
        <v>0.28712871287128711</v>
      </c>
      <c r="E227" s="56">
        <f>(W227+T227)/M227</f>
        <v>0.41588785046728971</v>
      </c>
      <c r="F227" s="56">
        <f>(W227/N227)+((P227+U227+X227)/(N227+U227+X227+Z227))</f>
        <v>0.67549982254820773</v>
      </c>
      <c r="G227" s="56">
        <f>S227/W227</f>
        <v>4.1379310344827586E-2</v>
      </c>
      <c r="H227" s="56">
        <f>(Y227+Z227)/W227</f>
        <v>1.3793103448275862E-2</v>
      </c>
      <c r="I227" s="56">
        <f>V227/M227</f>
        <v>0.1542056074766355</v>
      </c>
      <c r="J227" s="56">
        <f>(U227+X227)/M227</f>
        <v>7.2429906542056069E-2</v>
      </c>
      <c r="K227" s="78">
        <f>(B227*0.7635+C227*0.7562+D227*0.75+E227*0.7248+F227*0.7021+G227*0.6285+1-H227*0.5884+1-I227*0.5276+J227*0.3663)/6.931</f>
        <v>0.49538015874203806</v>
      </c>
      <c r="L227" s="79">
        <f>K227/0.5164*100</f>
        <v>95.929542746328053</v>
      </c>
      <c r="M227" s="57">
        <v>428</v>
      </c>
      <c r="N227" s="57">
        <v>395</v>
      </c>
      <c r="O227" s="57">
        <v>53</v>
      </c>
      <c r="P227" s="57">
        <v>101</v>
      </c>
      <c r="Q227" s="57">
        <v>20</v>
      </c>
      <c r="R227" s="57">
        <v>3</v>
      </c>
      <c r="S227" s="57">
        <v>6</v>
      </c>
      <c r="T227" s="57">
        <v>33</v>
      </c>
      <c r="U227" s="57">
        <v>28</v>
      </c>
      <c r="V227" s="57">
        <v>66</v>
      </c>
      <c r="W227" s="57">
        <v>145</v>
      </c>
      <c r="X227" s="57">
        <v>3</v>
      </c>
      <c r="Y227" s="57">
        <v>0</v>
      </c>
      <c r="Z227" s="57">
        <v>2</v>
      </c>
      <c r="AA227" s="16"/>
    </row>
    <row r="228" spans="1:27" x14ac:dyDescent="0.2">
      <c r="A228" s="55" t="s">
        <v>179</v>
      </c>
      <c r="B228" s="56">
        <f>(P228-S228)/(N228-S228-V228+Z228)</f>
        <v>0.2805755395683453</v>
      </c>
      <c r="C228" s="56">
        <f>W228/M228</f>
        <v>0.3340471092077088</v>
      </c>
      <c r="D228" s="56">
        <f>(Q228+R228+S228)/P228</f>
        <v>0.43820224719101125</v>
      </c>
      <c r="E228" s="56">
        <f>(W228+T228)/M228</f>
        <v>0.4068522483940043</v>
      </c>
      <c r="F228" s="56">
        <f>(W228/N228)+((P228+U228+X228)/(N228+U228+X228+Z228))</f>
        <v>0.62973078423722195</v>
      </c>
      <c r="G228" s="56">
        <f>S228/W228</f>
        <v>7.0512820512820512E-2</v>
      </c>
      <c r="H228" s="56">
        <f>(Y228+Z228)/W228</f>
        <v>1.9230769230769232E-2</v>
      </c>
      <c r="I228" s="56">
        <f>V228/M228</f>
        <v>0.30406852248394006</v>
      </c>
      <c r="J228" s="56">
        <f>(U228+X228)/M228</f>
        <v>7.4946466809421838E-2</v>
      </c>
      <c r="K228" s="78">
        <f>(B228*0.7635+C228*0.7562+D228*0.75+E228*0.7248+F228*0.7021+G228*0.6285+1-H228*0.5884+1-I228*0.5276+J228*0.3663)/6.931</f>
        <v>0.4952425751683992</v>
      </c>
      <c r="L228" s="79">
        <f>K228/0.5164*100</f>
        <v>95.902899916421219</v>
      </c>
      <c r="M228" s="57">
        <v>467</v>
      </c>
      <c r="N228" s="57">
        <v>429</v>
      </c>
      <c r="O228" s="57">
        <v>54</v>
      </c>
      <c r="P228" s="57">
        <v>89</v>
      </c>
      <c r="Q228" s="57">
        <v>22</v>
      </c>
      <c r="R228" s="57">
        <v>6</v>
      </c>
      <c r="S228" s="57">
        <v>11</v>
      </c>
      <c r="T228" s="57">
        <v>34</v>
      </c>
      <c r="U228" s="57">
        <v>24</v>
      </c>
      <c r="V228" s="57">
        <v>142</v>
      </c>
      <c r="W228" s="57">
        <v>156</v>
      </c>
      <c r="X228" s="57">
        <v>11</v>
      </c>
      <c r="Y228" s="57">
        <v>1</v>
      </c>
      <c r="Z228" s="57">
        <v>2</v>
      </c>
      <c r="AA228" s="16"/>
    </row>
    <row r="229" spans="1:27" x14ac:dyDescent="0.2">
      <c r="A229" s="55" t="s">
        <v>251</v>
      </c>
      <c r="B229" s="56">
        <f>(P229-S229)/(N229-S229-V229+Z229)</f>
        <v>0.27542372881355931</v>
      </c>
      <c r="C229" s="56">
        <f>W229/M229</f>
        <v>0.33514986376021799</v>
      </c>
      <c r="D229" s="56">
        <f>(Q229+R229+S229)/P229</f>
        <v>0.3888888888888889</v>
      </c>
      <c r="E229" s="56">
        <f>(W229+T229)/M229</f>
        <v>0.41416893732970028</v>
      </c>
      <c r="F229" s="56">
        <f>(W229/N229)+((P229+U229+X229)/(N229+U229+X229+Z229))</f>
        <v>0.65267370853276119</v>
      </c>
      <c r="G229" s="56">
        <f>S229/W229</f>
        <v>5.6910569105691054E-2</v>
      </c>
      <c r="H229" s="56">
        <f>(Y229+Z229)/W229</f>
        <v>3.2520325203252036E-2</v>
      </c>
      <c r="I229" s="56">
        <f>V229/M229</f>
        <v>0.24795640326975477</v>
      </c>
      <c r="J229" s="56">
        <f>(U229+X229)/M229</f>
        <v>8.4468664850136238E-2</v>
      </c>
      <c r="K229" s="78">
        <f>(B229*0.7635+C229*0.7562+D229*0.75+E229*0.7248+F229*0.7021+G229*0.6285+1-H229*0.5884+1-I229*0.5276+J229*0.3663)/6.931</f>
        <v>0.49496137267804502</v>
      </c>
      <c r="L229" s="79">
        <f>K229/0.5164*100</f>
        <v>95.84844552247192</v>
      </c>
      <c r="M229" s="57">
        <v>367</v>
      </c>
      <c r="N229" s="57">
        <v>332</v>
      </c>
      <c r="O229" s="57">
        <v>44</v>
      </c>
      <c r="P229" s="57">
        <v>72</v>
      </c>
      <c r="Q229" s="57">
        <v>12</v>
      </c>
      <c r="R229" s="57">
        <v>9</v>
      </c>
      <c r="S229" s="57">
        <v>7</v>
      </c>
      <c r="T229" s="57">
        <v>29</v>
      </c>
      <c r="U229" s="57">
        <v>25</v>
      </c>
      <c r="V229" s="57">
        <v>91</v>
      </c>
      <c r="W229" s="57">
        <v>123</v>
      </c>
      <c r="X229" s="57">
        <v>6</v>
      </c>
      <c r="Y229" s="57">
        <v>2</v>
      </c>
      <c r="Z229" s="57">
        <v>2</v>
      </c>
      <c r="AA229" s="16"/>
    </row>
    <row r="230" spans="1:27" x14ac:dyDescent="0.2">
      <c r="A230" s="55" t="s">
        <v>174</v>
      </c>
      <c r="B230" s="56">
        <f>(P230-S230)/(N230-S230-V230+Z230)</f>
        <v>0.33701657458563539</v>
      </c>
      <c r="C230" s="56">
        <f>W230/M230</f>
        <v>0.35073068893528186</v>
      </c>
      <c r="D230" s="56">
        <f>(Q230+R230+S230)/P230</f>
        <v>0.23622047244094488</v>
      </c>
      <c r="E230" s="56">
        <f>(W230+T230)/M230</f>
        <v>0.43632567849686849</v>
      </c>
      <c r="F230" s="56">
        <f>(W230/N230)+((P230+U230+X230)/(N230+U230+X230+Z230))</f>
        <v>0.70122953141821065</v>
      </c>
      <c r="G230" s="56">
        <f>S230/W230</f>
        <v>2.976190476190476E-2</v>
      </c>
      <c r="H230" s="56">
        <f>(Y230+Z230)/W230</f>
        <v>4.7619047619047616E-2</v>
      </c>
      <c r="I230" s="56">
        <f>V230/M230</f>
        <v>0.1732776617954071</v>
      </c>
      <c r="J230" s="56">
        <f>(U230+X230)/M230</f>
        <v>5.6367432150313153E-2</v>
      </c>
      <c r="K230" s="78">
        <f>(B230*0.7635+C230*0.7562+D230*0.75+E230*0.7248+F230*0.7021+G230*0.6285+1-H230*0.5884+1-I230*0.5276+J230*0.3663)/6.931</f>
        <v>0.494617597365484</v>
      </c>
      <c r="L230" s="79">
        <f>K230/0.5164*100</f>
        <v>95.78187400570954</v>
      </c>
      <c r="M230" s="57">
        <v>479</v>
      </c>
      <c r="N230" s="57">
        <v>444</v>
      </c>
      <c r="O230" s="57">
        <v>62</v>
      </c>
      <c r="P230" s="57">
        <v>127</v>
      </c>
      <c r="Q230" s="57">
        <v>24</v>
      </c>
      <c r="R230" s="57">
        <v>1</v>
      </c>
      <c r="S230" s="57">
        <v>5</v>
      </c>
      <c r="T230" s="57">
        <v>41</v>
      </c>
      <c r="U230" s="57">
        <v>24</v>
      </c>
      <c r="V230" s="57">
        <v>83</v>
      </c>
      <c r="W230" s="57">
        <v>168</v>
      </c>
      <c r="X230" s="57">
        <v>3</v>
      </c>
      <c r="Y230" s="57">
        <v>2</v>
      </c>
      <c r="Z230" s="57">
        <v>6</v>
      </c>
      <c r="AA230" s="16"/>
    </row>
    <row r="231" spans="1:27" x14ac:dyDescent="0.2">
      <c r="A231" s="55" t="s">
        <v>240</v>
      </c>
      <c r="B231" s="56">
        <f>(P231-S231)/(N231-S231-V231+Z231)</f>
        <v>0.32034632034632032</v>
      </c>
      <c r="C231" s="56">
        <f>W231/M231</f>
        <v>0.32727272727272727</v>
      </c>
      <c r="D231" s="56">
        <f>(Q231+R231+S231)/P231</f>
        <v>0.38750000000000001</v>
      </c>
      <c r="E231" s="56">
        <f>(W231+T231)/M231</f>
        <v>0.4</v>
      </c>
      <c r="F231" s="56">
        <f>(W231/N231)+((P231+U231+X231)/(N231+U231+X231+Z231))</f>
        <v>0.64414677623355199</v>
      </c>
      <c r="G231" s="56">
        <f>S231/W231</f>
        <v>4.7619047619047616E-2</v>
      </c>
      <c r="H231" s="56">
        <f>(Y231+Z231)/W231</f>
        <v>1.5873015873015872E-2</v>
      </c>
      <c r="I231" s="56">
        <f>V231/M231</f>
        <v>0.30129870129870129</v>
      </c>
      <c r="J231" s="56">
        <f>(U231+X231)/M231</f>
        <v>7.792207792207792E-2</v>
      </c>
      <c r="K231" s="78">
        <f>(B231*0.7635+C231*0.7562+D231*0.75+E231*0.7248+F231*0.7021+G231*0.6285+1-H231*0.5884+1-I231*0.5276+J231*0.3663)/6.931</f>
        <v>0.49271895177725866</v>
      </c>
      <c r="L231" s="79">
        <f>K231/0.5164*100</f>
        <v>95.414204449507878</v>
      </c>
      <c r="M231" s="57">
        <v>385</v>
      </c>
      <c r="N231" s="57">
        <v>353</v>
      </c>
      <c r="O231" s="57">
        <v>46</v>
      </c>
      <c r="P231" s="57">
        <v>80</v>
      </c>
      <c r="Q231" s="57">
        <v>22</v>
      </c>
      <c r="R231" s="57">
        <v>3</v>
      </c>
      <c r="S231" s="57">
        <v>6</v>
      </c>
      <c r="T231" s="57">
        <v>28</v>
      </c>
      <c r="U231" s="57">
        <v>29</v>
      </c>
      <c r="V231" s="57">
        <v>116</v>
      </c>
      <c r="W231" s="57">
        <v>126</v>
      </c>
      <c r="X231" s="57">
        <v>1</v>
      </c>
      <c r="Y231" s="57">
        <v>2</v>
      </c>
      <c r="Z231" s="57">
        <v>0</v>
      </c>
      <c r="AA231" s="16"/>
    </row>
    <row r="232" spans="1:27" x14ac:dyDescent="0.2">
      <c r="A232" s="55" t="s">
        <v>77</v>
      </c>
      <c r="B232" s="56">
        <f>(P232-S232)/(N232-S232-V232+Z232)</f>
        <v>0.27163461538461536</v>
      </c>
      <c r="C232" s="56">
        <f>W232/M232</f>
        <v>0.32019704433497537</v>
      </c>
      <c r="D232" s="56">
        <f>(Q232+R232+S232)/P232</f>
        <v>0.312</v>
      </c>
      <c r="E232" s="56">
        <f>(W232+T232)/M232</f>
        <v>0.39408866995073893</v>
      </c>
      <c r="F232" s="56">
        <f>(W232/N232)+((P232+U232+X232)/(N232+U232+X232+Z232))</f>
        <v>0.69023857788866361</v>
      </c>
      <c r="G232" s="56">
        <f>S232/W232</f>
        <v>6.1538461538461542E-2</v>
      </c>
      <c r="H232" s="56">
        <f>(Y232+Z232)/W232</f>
        <v>4.6153846153846156E-2</v>
      </c>
      <c r="I232" s="56">
        <f>V232/M232</f>
        <v>0.17569786535303777</v>
      </c>
      <c r="J232" s="56">
        <f>(U232+X232)/M232</f>
        <v>0.11494252873563218</v>
      </c>
      <c r="K232" s="78">
        <f>(B232*0.7635+C232*0.7562+D232*0.75+E232*0.7248+F232*0.7021+G232*0.6285+1-H232*0.5884+1-I232*0.5276+J232*0.3663)/6.931</f>
        <v>0.49267108091239181</v>
      </c>
      <c r="L232" s="79">
        <f>K232/0.5164*100</f>
        <v>95.404934336249397</v>
      </c>
      <c r="M232" s="57">
        <v>609</v>
      </c>
      <c r="N232" s="57">
        <v>530</v>
      </c>
      <c r="O232" s="57">
        <v>95</v>
      </c>
      <c r="P232" s="57">
        <v>125</v>
      </c>
      <c r="Q232" s="57">
        <v>20</v>
      </c>
      <c r="R232" s="57">
        <v>7</v>
      </c>
      <c r="S232" s="57">
        <v>12</v>
      </c>
      <c r="T232" s="57">
        <v>45</v>
      </c>
      <c r="U232" s="57">
        <v>65</v>
      </c>
      <c r="V232" s="57">
        <v>107</v>
      </c>
      <c r="W232" s="57">
        <v>195</v>
      </c>
      <c r="X232" s="57">
        <v>5</v>
      </c>
      <c r="Y232" s="57">
        <v>4</v>
      </c>
      <c r="Z232" s="57">
        <v>5</v>
      </c>
      <c r="AA232" s="16"/>
    </row>
    <row r="233" spans="1:27" x14ac:dyDescent="0.2">
      <c r="A233" s="55" t="s">
        <v>117</v>
      </c>
      <c r="B233" s="56">
        <f>(P233-S233)/(N233-S233-V233+Z233)</f>
        <v>0.35294117647058826</v>
      </c>
      <c r="C233" s="56">
        <f>W233/M233</f>
        <v>0.32857142857142857</v>
      </c>
      <c r="D233" s="85">
        <f>(Q233+R233+S233)/P233</f>
        <v>0.18243243243243243</v>
      </c>
      <c r="E233" s="56">
        <f>(W233+T233)/M233</f>
        <v>0.40714285714285714</v>
      </c>
      <c r="F233" s="56">
        <f>(W233/N233)+((P233+U233+X233)/(N233+U233+X233+Z233))</f>
        <v>0.72716473964797967</v>
      </c>
      <c r="G233" s="56">
        <f>S233/W233</f>
        <v>2.1739130434782608E-2</v>
      </c>
      <c r="H233" s="56">
        <f>(Y233+Z233)/W233</f>
        <v>1.6304347826086956E-2</v>
      </c>
      <c r="I233" s="56">
        <f>V233/M233</f>
        <v>0.16607142857142856</v>
      </c>
      <c r="J233" s="56">
        <f>(U233+X233)/M233</f>
        <v>9.6428571428571433E-2</v>
      </c>
      <c r="K233" s="78">
        <f>(B233*0.7635+C233*0.7562+D233*0.75+E233*0.7248+F233*0.7021+G233*0.6285+1-H233*0.5884+1-I233*0.5276+J233*0.3663)/6.931</f>
        <v>0.49230590082624631</v>
      </c>
      <c r="L233" s="79">
        <f>K233/0.5164*100</f>
        <v>95.33421782072935</v>
      </c>
      <c r="M233" s="57">
        <v>560</v>
      </c>
      <c r="N233" s="57">
        <v>503</v>
      </c>
      <c r="O233" s="57">
        <v>59</v>
      </c>
      <c r="P233" s="57">
        <v>148</v>
      </c>
      <c r="Q233" s="57">
        <v>22</v>
      </c>
      <c r="R233" s="57">
        <v>1</v>
      </c>
      <c r="S233" s="57">
        <v>4</v>
      </c>
      <c r="T233" s="57">
        <v>44</v>
      </c>
      <c r="U233" s="57">
        <v>47</v>
      </c>
      <c r="V233" s="57">
        <v>93</v>
      </c>
      <c r="W233" s="57">
        <v>184</v>
      </c>
      <c r="X233" s="57">
        <v>7</v>
      </c>
      <c r="Y233" s="57">
        <v>1</v>
      </c>
      <c r="Z233" s="57">
        <v>2</v>
      </c>
      <c r="AA233" s="16"/>
    </row>
    <row r="234" spans="1:27" x14ac:dyDescent="0.2">
      <c r="A234" s="55" t="s">
        <v>231</v>
      </c>
      <c r="B234" s="56">
        <f>(P234-S234)/(N234-S234-V234+Z234)</f>
        <v>0.25691699604743085</v>
      </c>
      <c r="C234" s="56">
        <f>W234/M234</f>
        <v>0.30904522613065327</v>
      </c>
      <c r="D234" s="56">
        <f>(Q234+R234+S234)/P234</f>
        <v>0.31578947368421051</v>
      </c>
      <c r="E234" s="56">
        <f>(W234+T234)/M234</f>
        <v>0.42462311557788945</v>
      </c>
      <c r="F234" s="56">
        <f>(W234/N234)+((P234+U234+X234)/(N234+U234+X234+Z234))</f>
        <v>0.66351208492027869</v>
      </c>
      <c r="G234" s="56">
        <f>S234/W234</f>
        <v>8.943089430894309E-2</v>
      </c>
      <c r="H234" s="56">
        <f>(Y234+Z234)/W234</f>
        <v>3.2520325203252036E-2</v>
      </c>
      <c r="I234" s="56">
        <f>V234/M234</f>
        <v>0.21859296482412061</v>
      </c>
      <c r="J234" s="56">
        <f>(U234+X234)/M234</f>
        <v>0.11809045226130653</v>
      </c>
      <c r="K234" s="78">
        <f>(B234*0.7635+C234*0.7562+D234*0.75+E234*0.7248+F234*0.7021+G234*0.6285+1-H234*0.5884+1-I234*0.5276+J234*0.3663)/6.931</f>
        <v>0.49131671373314689</v>
      </c>
      <c r="L234" s="79">
        <f>K234/0.5164*100</f>
        <v>95.142663387518766</v>
      </c>
      <c r="M234" s="57">
        <v>398</v>
      </c>
      <c r="N234" s="57">
        <v>347</v>
      </c>
      <c r="O234" s="57">
        <v>48</v>
      </c>
      <c r="P234" s="57">
        <v>76</v>
      </c>
      <c r="Q234" s="57">
        <v>12</v>
      </c>
      <c r="R234" s="57">
        <v>1</v>
      </c>
      <c r="S234" s="57">
        <v>11</v>
      </c>
      <c r="T234" s="57">
        <v>46</v>
      </c>
      <c r="U234" s="57">
        <v>42</v>
      </c>
      <c r="V234" s="57">
        <v>87</v>
      </c>
      <c r="W234" s="57">
        <v>123</v>
      </c>
      <c r="X234" s="57">
        <v>5</v>
      </c>
      <c r="Y234" s="57">
        <v>0</v>
      </c>
      <c r="Z234" s="57">
        <v>4</v>
      </c>
      <c r="AA234" s="16"/>
    </row>
    <row r="235" spans="1:27" x14ac:dyDescent="0.2">
      <c r="A235" s="55" t="s">
        <v>18</v>
      </c>
      <c r="B235" s="56">
        <f>(P235-S235)/(N235-S235-V235+Z235)</f>
        <v>0.31506849315068491</v>
      </c>
      <c r="C235" s="56">
        <f>W235/M235</f>
        <v>0.30932203389830509</v>
      </c>
      <c r="D235" s="56">
        <f>(Q235+R235+S235)/P235</f>
        <v>0.21568627450980393</v>
      </c>
      <c r="E235" s="56">
        <f>(W235+T235)/M235</f>
        <v>0.3940677966101695</v>
      </c>
      <c r="F235" s="56">
        <f>(W235/N235)+((P235+U235+X235)/(N235+U235+X235+Z235))</f>
        <v>0.71841911463873664</v>
      </c>
      <c r="G235" s="56">
        <f>S235/W235</f>
        <v>6.8493150684931503E-2</v>
      </c>
      <c r="H235" s="56">
        <f>(Y235+Z235)/W235</f>
        <v>1.8264840182648401E-2</v>
      </c>
      <c r="I235" s="56">
        <f>V235/M235</f>
        <v>0.21892655367231639</v>
      </c>
      <c r="J235" s="56">
        <f>(U235+X235)/M235</f>
        <v>0.13983050847457626</v>
      </c>
      <c r="K235" s="78">
        <f>(B235*0.7635+C235*0.7562+D235*0.75+E235*0.7248+F235*0.7021+G235*0.6285+1-H235*0.5884+1-I235*0.5276+J235*0.3663)/6.931</f>
        <v>0.48972246437547823</v>
      </c>
      <c r="L235" s="79">
        <f>K235/0.5164*100</f>
        <v>94.833939654430338</v>
      </c>
      <c r="M235" s="57">
        <v>708</v>
      </c>
      <c r="N235" s="57">
        <v>605</v>
      </c>
      <c r="O235" s="57">
        <v>91</v>
      </c>
      <c r="P235" s="57">
        <v>153</v>
      </c>
      <c r="Q235" s="57">
        <v>15</v>
      </c>
      <c r="R235" s="57">
        <v>3</v>
      </c>
      <c r="S235" s="57">
        <v>15</v>
      </c>
      <c r="T235" s="57">
        <v>60</v>
      </c>
      <c r="U235" s="57">
        <v>95</v>
      </c>
      <c r="V235" s="57">
        <v>155</v>
      </c>
      <c r="W235" s="57">
        <v>219</v>
      </c>
      <c r="X235" s="57">
        <v>4</v>
      </c>
      <c r="Y235" s="57">
        <v>1</v>
      </c>
      <c r="Z235" s="57">
        <v>3</v>
      </c>
      <c r="AA235" s="16"/>
    </row>
    <row r="236" spans="1:27" x14ac:dyDescent="0.2">
      <c r="A236" s="55" t="s">
        <v>151</v>
      </c>
      <c r="B236" s="56">
        <f>(P236-S236)/(N236-S236-V236+Z236)</f>
        <v>0.25961538461538464</v>
      </c>
      <c r="C236" s="56">
        <f>W236/M236</f>
        <v>0.32480314960629919</v>
      </c>
      <c r="D236" s="56">
        <f>(Q236+R236+S236)/P236</f>
        <v>0.25641025641025639</v>
      </c>
      <c r="E236" s="56">
        <f>(W236+T236)/M236</f>
        <v>0.43110236220472442</v>
      </c>
      <c r="F236" s="56">
        <f>(W236/N236)+((P236+U236+X236)/(N236+U236+X236+Z236))</f>
        <v>0.65056315230403483</v>
      </c>
      <c r="G236" s="56">
        <f>S236/W236</f>
        <v>5.4545454545454543E-2</v>
      </c>
      <c r="H236" s="56">
        <f>(Y236+Z236)/W236</f>
        <v>4.2424242424242427E-2</v>
      </c>
      <c r="I236" s="56">
        <f>V236/M236</f>
        <v>9.6456692913385822E-2</v>
      </c>
      <c r="J236" s="56">
        <f>(U236+X236)/M236</f>
        <v>6.6929133858267723E-2</v>
      </c>
      <c r="K236" s="78">
        <f>(B236*0.7635+C236*0.7562+D236*0.75+E236*0.7248+F236*0.7021+G236*0.6285+1-H236*0.5884+1-I236*0.5276+J236*0.3663)/6.931</f>
        <v>0.48886286914486277</v>
      </c>
      <c r="L236" s="79">
        <f>K236/0.5164*100</f>
        <v>94.667480469570648</v>
      </c>
      <c r="M236" s="57">
        <v>508</v>
      </c>
      <c r="N236" s="57">
        <v>467</v>
      </c>
      <c r="O236" s="57">
        <v>32</v>
      </c>
      <c r="P236" s="57">
        <v>117</v>
      </c>
      <c r="Q236" s="57">
        <v>21</v>
      </c>
      <c r="R236" s="57">
        <v>0</v>
      </c>
      <c r="S236" s="57">
        <v>9</v>
      </c>
      <c r="T236" s="57">
        <v>54</v>
      </c>
      <c r="U236" s="57">
        <v>32</v>
      </c>
      <c r="V236" s="57">
        <v>49</v>
      </c>
      <c r="W236" s="57">
        <v>165</v>
      </c>
      <c r="X236" s="57">
        <v>2</v>
      </c>
      <c r="Y236" s="57">
        <v>0</v>
      </c>
      <c r="Z236" s="57">
        <v>7</v>
      </c>
      <c r="AA236" s="16"/>
    </row>
    <row r="237" spans="1:27" x14ac:dyDescent="0.2">
      <c r="A237" s="55" t="s">
        <v>226</v>
      </c>
      <c r="B237" s="56">
        <f>(P237-S237)/(N237-S237-V237+Z237)</f>
        <v>0.27985074626865669</v>
      </c>
      <c r="C237" s="56">
        <f>W237/M237</f>
        <v>0.32425742574257427</v>
      </c>
      <c r="D237" s="56">
        <f>(Q237+R237+S237)/P237</f>
        <v>0.33333333333333331</v>
      </c>
      <c r="E237" s="56">
        <f>(W237+T237)/M237</f>
        <v>0.43316831683168316</v>
      </c>
      <c r="F237" s="56">
        <f>(W237/N237)+((P237+U237+X237)/(N237+U237+X237+Z237))</f>
        <v>0.62732583730142855</v>
      </c>
      <c r="G237" s="56">
        <f>S237/W237</f>
        <v>6.8702290076335881E-2</v>
      </c>
      <c r="H237" s="56">
        <f>(Y237+Z237)/W237</f>
        <v>3.0534351145038167E-2</v>
      </c>
      <c r="I237" s="56">
        <f>V237/M237</f>
        <v>0.24257425742574257</v>
      </c>
      <c r="J237" s="56">
        <f>(U237+X237)/M237</f>
        <v>6.6831683168316836E-2</v>
      </c>
      <c r="K237" s="78">
        <f>(B237*0.7635+C237*0.7562+D237*0.75+E237*0.7248+F237*0.7021+G237*0.6285+1-H237*0.5884+1-I237*0.5276+J237*0.3663)/6.931</f>
        <v>0.48838358403658355</v>
      </c>
      <c r="L237" s="79">
        <f>K237/0.5164*100</f>
        <v>94.574667706542144</v>
      </c>
      <c r="M237" s="57">
        <v>404</v>
      </c>
      <c r="N237" s="57">
        <v>373</v>
      </c>
      <c r="O237" s="57">
        <v>39</v>
      </c>
      <c r="P237" s="57">
        <v>84</v>
      </c>
      <c r="Q237" s="57">
        <v>18</v>
      </c>
      <c r="R237" s="57">
        <v>1</v>
      </c>
      <c r="S237" s="57">
        <v>9</v>
      </c>
      <c r="T237" s="57">
        <v>44</v>
      </c>
      <c r="U237" s="57">
        <v>16</v>
      </c>
      <c r="V237" s="57">
        <v>98</v>
      </c>
      <c r="W237" s="57">
        <v>131</v>
      </c>
      <c r="X237" s="57">
        <v>11</v>
      </c>
      <c r="Y237" s="57">
        <v>2</v>
      </c>
      <c r="Z237" s="57">
        <v>2</v>
      </c>
      <c r="AA237" s="16"/>
    </row>
    <row r="238" spans="1:27" x14ac:dyDescent="0.2">
      <c r="A238" s="55" t="s">
        <v>232</v>
      </c>
      <c r="B238" s="56">
        <f>(P238-S238)/(N238-S238-V238+Z238)</f>
        <v>0.30584192439862545</v>
      </c>
      <c r="C238" s="56">
        <f>W238/M238</f>
        <v>0.32070707070707072</v>
      </c>
      <c r="D238" s="56">
        <f>(Q238+R238+S238)/P238</f>
        <v>0.25806451612903225</v>
      </c>
      <c r="E238" s="56">
        <f>(W238+T238)/M238</f>
        <v>0.40656565656565657</v>
      </c>
      <c r="F238" s="56">
        <f>(W238/N238)+((P238+U238+X238)/(N238+U238+X238+Z238))</f>
        <v>0.68154975717693034</v>
      </c>
      <c r="G238" s="56">
        <f>S238/W238</f>
        <v>3.1496062992125984E-2</v>
      </c>
      <c r="H238" s="56">
        <f>(Y238+Z238)/W238</f>
        <v>4.7244094488188976E-2</v>
      </c>
      <c r="I238" s="56">
        <f>V238/M238</f>
        <v>0.15656565656565657</v>
      </c>
      <c r="J238" s="56">
        <f>(U238+X238)/M238</f>
        <v>8.5858585858585856E-2</v>
      </c>
      <c r="K238" s="78">
        <f>(B238*0.7635+C238*0.7562+D238*0.75+E238*0.7248+F238*0.7021+G238*0.6285+1-H238*0.5884+1-I238*0.5276+J238*0.3663)/6.931</f>
        <v>0.48818569695948388</v>
      </c>
      <c r="L238" s="79">
        <f>K238/0.5164*100</f>
        <v>94.536347203618107</v>
      </c>
      <c r="M238" s="57">
        <v>396</v>
      </c>
      <c r="N238" s="57">
        <v>356</v>
      </c>
      <c r="O238" s="57">
        <v>43</v>
      </c>
      <c r="P238" s="57">
        <v>93</v>
      </c>
      <c r="Q238" s="57">
        <v>18</v>
      </c>
      <c r="R238" s="57">
        <v>2</v>
      </c>
      <c r="S238" s="57">
        <v>4</v>
      </c>
      <c r="T238" s="57">
        <v>34</v>
      </c>
      <c r="U238" s="57">
        <v>28</v>
      </c>
      <c r="V238" s="57">
        <v>62</v>
      </c>
      <c r="W238" s="57">
        <v>127</v>
      </c>
      <c r="X238" s="57">
        <v>6</v>
      </c>
      <c r="Y238" s="57">
        <v>5</v>
      </c>
      <c r="Z238" s="57">
        <v>1</v>
      </c>
      <c r="AA238" s="16"/>
    </row>
    <row r="239" spans="1:27" x14ac:dyDescent="0.2">
      <c r="A239" s="55" t="s">
        <v>246</v>
      </c>
      <c r="B239" s="56">
        <f>(P239-S239)/(N239-S239-V239+Z239)</f>
        <v>0.2857142857142857</v>
      </c>
      <c r="C239" s="56">
        <f>W239/M239</f>
        <v>0.33422459893048129</v>
      </c>
      <c r="D239" s="56">
        <f>(Q239+R239+S239)/P239</f>
        <v>0.2558139534883721</v>
      </c>
      <c r="E239" s="56">
        <f>(W239+T239)/M239</f>
        <v>0.43315508021390375</v>
      </c>
      <c r="F239" s="56">
        <f>(W239/N239)+((P239+U239+X239)/(N239+U239+X239+Z239))</f>
        <v>0.6563828457114278</v>
      </c>
      <c r="G239" s="56">
        <f>S239/W239</f>
        <v>6.4000000000000001E-2</v>
      </c>
      <c r="H239" s="56">
        <f>(Y239+Z239)/W239</f>
        <v>5.6000000000000001E-2</v>
      </c>
      <c r="I239" s="56">
        <f>V239/M239</f>
        <v>0.18181818181818182</v>
      </c>
      <c r="J239" s="56">
        <f>(U239+X239)/M239</f>
        <v>6.1497326203208559E-2</v>
      </c>
      <c r="K239" s="78">
        <f>(B239*0.7635+C239*0.7562+D239*0.75+E239*0.7248+F239*0.7021+G239*0.6285+1-H239*0.5884+1-I239*0.5276+J239*0.3663)/6.931</f>
        <v>0.48642532967022933</v>
      </c>
      <c r="L239" s="79">
        <f>K239/0.5164*100</f>
        <v>94.195455009726842</v>
      </c>
      <c r="M239" s="57">
        <v>374</v>
      </c>
      <c r="N239" s="57">
        <v>344</v>
      </c>
      <c r="O239" s="57">
        <v>41</v>
      </c>
      <c r="P239" s="57">
        <v>86</v>
      </c>
      <c r="Q239" s="57">
        <v>13</v>
      </c>
      <c r="R239" s="57">
        <v>1</v>
      </c>
      <c r="S239" s="57">
        <v>8</v>
      </c>
      <c r="T239" s="57">
        <v>37</v>
      </c>
      <c r="U239" s="57">
        <v>18</v>
      </c>
      <c r="V239" s="57">
        <v>68</v>
      </c>
      <c r="W239" s="57">
        <v>125</v>
      </c>
      <c r="X239" s="57">
        <v>5</v>
      </c>
      <c r="Y239" s="57">
        <v>2</v>
      </c>
      <c r="Z239" s="57">
        <v>5</v>
      </c>
      <c r="AA239" s="16"/>
    </row>
    <row r="240" spans="1:27" x14ac:dyDescent="0.2">
      <c r="A240" s="55" t="s">
        <v>277</v>
      </c>
      <c r="B240" s="56">
        <f>(P240-S240)/(N240-S240-V240+Z240)</f>
        <v>0.34426229508196721</v>
      </c>
      <c r="C240" s="56">
        <f>W240/M240</f>
        <v>0.32826747720364741</v>
      </c>
      <c r="D240" s="56">
        <f>(Q240+R240+S240)/P240</f>
        <v>0.2857142857142857</v>
      </c>
      <c r="E240" s="56">
        <f>(W240+T240)/M240</f>
        <v>0.40425531914893614</v>
      </c>
      <c r="F240" s="56">
        <f>(W240/N240)+((P240+U240+X240)/(N240+U240+X240+Z240))</f>
        <v>0.66087764584408881</v>
      </c>
      <c r="G240" s="56">
        <f>S240/W240</f>
        <v>6.4814814814814811E-2</v>
      </c>
      <c r="H240" s="56">
        <f>(Y240+Z240)/W240</f>
        <v>3.7037037037037035E-2</v>
      </c>
      <c r="I240" s="56">
        <f>V240/M240</f>
        <v>0.32826747720364741</v>
      </c>
      <c r="J240" s="56">
        <f>(U240+X240)/M240</f>
        <v>8.2066869300911852E-2</v>
      </c>
      <c r="K240" s="80">
        <f>(B240*0.7635+C240*0.7562+D240*0.75+E240*0.7248+F240*0.7021+G240*0.6285+1-H240*0.5884+1-I240*0.5276+J240*0.3663)/6.931</f>
        <v>0.48451637355060972</v>
      </c>
      <c r="L240" s="81">
        <f>K240/0.5164*100</f>
        <v>93.825788836291593</v>
      </c>
      <c r="M240" s="57">
        <v>329</v>
      </c>
      <c r="N240" s="57">
        <v>298</v>
      </c>
      <c r="O240" s="57">
        <v>35</v>
      </c>
      <c r="P240" s="57">
        <v>70</v>
      </c>
      <c r="Q240" s="57">
        <v>9</v>
      </c>
      <c r="R240" s="57">
        <v>4</v>
      </c>
      <c r="S240" s="57">
        <v>7</v>
      </c>
      <c r="T240" s="57">
        <v>25</v>
      </c>
      <c r="U240" s="57">
        <v>25</v>
      </c>
      <c r="V240" s="57">
        <v>108</v>
      </c>
      <c r="W240" s="57">
        <v>108</v>
      </c>
      <c r="X240" s="57">
        <v>2</v>
      </c>
      <c r="Y240" s="57">
        <v>4</v>
      </c>
      <c r="Z240" s="57">
        <v>0</v>
      </c>
      <c r="AA240" s="16"/>
    </row>
    <row r="241" spans="1:27" x14ac:dyDescent="0.2">
      <c r="A241" s="55" t="s">
        <v>194</v>
      </c>
      <c r="B241" s="56">
        <f>(P241-S241)/(N241-S241-V241+Z241)</f>
        <v>0.26934984520123839</v>
      </c>
      <c r="C241" s="56">
        <f>W241/M241</f>
        <v>0.31359649122807015</v>
      </c>
      <c r="D241" s="56">
        <f>(Q241+R241+S241)/P241</f>
        <v>0.2978723404255319</v>
      </c>
      <c r="E241" s="56">
        <f>(W241+T241)/M241</f>
        <v>0.4057017543859649</v>
      </c>
      <c r="F241" s="56">
        <f>(W241/N241)+((P241+U241+X241)/(N241+U241+X241+Z241))</f>
        <v>0.64850344111154401</v>
      </c>
      <c r="G241" s="56">
        <f>S241/W241</f>
        <v>4.8951048951048952E-2</v>
      </c>
      <c r="H241" s="56">
        <f>(Y241+Z241)/W241</f>
        <v>4.8951048951048952E-2</v>
      </c>
      <c r="I241" s="56">
        <f>V241/M241</f>
        <v>0.17982456140350878</v>
      </c>
      <c r="J241" s="56">
        <f>(U241+X241)/M241</f>
        <v>8.9912280701754388E-2</v>
      </c>
      <c r="K241" s="80">
        <f>(B241*0.7635+C241*0.7562+D241*0.75+E241*0.7248+F241*0.7021+G241*0.6285+1-H241*0.5884+1-I241*0.5276+J241*0.3663)/6.931</f>
        <v>0.48414136391109819</v>
      </c>
      <c r="L241" s="81">
        <f>K241/0.5164*100</f>
        <v>93.753168844132105</v>
      </c>
      <c r="M241" s="57">
        <v>456</v>
      </c>
      <c r="N241" s="57">
        <v>408</v>
      </c>
      <c r="O241" s="57">
        <v>55</v>
      </c>
      <c r="P241" s="57">
        <v>94</v>
      </c>
      <c r="Q241" s="57">
        <v>14</v>
      </c>
      <c r="R241" s="57">
        <v>7</v>
      </c>
      <c r="S241" s="57">
        <v>7</v>
      </c>
      <c r="T241" s="57">
        <v>42</v>
      </c>
      <c r="U241" s="57">
        <v>39</v>
      </c>
      <c r="V241" s="57">
        <v>82</v>
      </c>
      <c r="W241" s="57">
        <v>143</v>
      </c>
      <c r="X241" s="57">
        <v>2</v>
      </c>
      <c r="Y241" s="57">
        <v>3</v>
      </c>
      <c r="Z241" s="57">
        <v>4</v>
      </c>
      <c r="AA241" s="16"/>
    </row>
    <row r="242" spans="1:27" x14ac:dyDescent="0.2">
      <c r="A242" s="55" t="s">
        <v>175</v>
      </c>
      <c r="B242" s="56">
        <f>(P242-S242)/(N242-S242-V242+Z242)</f>
        <v>0.30057803468208094</v>
      </c>
      <c r="C242" s="56">
        <f>W242/M242</f>
        <v>0.31923890063424948</v>
      </c>
      <c r="D242" s="56">
        <f>(Q242+R242+S242)/P242</f>
        <v>0.27522935779816515</v>
      </c>
      <c r="E242" s="56">
        <f>(W242+T242)/M242</f>
        <v>0.386892177589852</v>
      </c>
      <c r="F242" s="56">
        <f>(W242/N242)+((P242+U242+X242)/(N242+U242+X242+Z242))</f>
        <v>0.64496027493797481</v>
      </c>
      <c r="G242" s="56">
        <f>S242/W242</f>
        <v>3.3112582781456956E-2</v>
      </c>
      <c r="H242" s="56">
        <f>(Y242+Z242)/W242</f>
        <v>1.3245033112582781E-2</v>
      </c>
      <c r="I242" s="56">
        <f>V242/M242</f>
        <v>0.18816067653276955</v>
      </c>
      <c r="J242" s="56">
        <f>(U242+X242)/M242</f>
        <v>6.9767441860465115E-2</v>
      </c>
      <c r="K242" s="80">
        <f>(B242*0.7635+C242*0.7562+D242*0.75+E242*0.7248+F242*0.7021+G242*0.6285+1-H242*0.5884+1-I242*0.5276+J242*0.3663)/6.931</f>
        <v>0.48331669104726444</v>
      </c>
      <c r="L242" s="81">
        <f>K242/0.5164*100</f>
        <v>93.593472317440828</v>
      </c>
      <c r="M242" s="57">
        <v>473</v>
      </c>
      <c r="N242" s="57">
        <v>438</v>
      </c>
      <c r="O242" s="57">
        <v>54</v>
      </c>
      <c r="P242" s="57">
        <v>109</v>
      </c>
      <c r="Q242" s="57">
        <v>23</v>
      </c>
      <c r="R242" s="57">
        <v>2</v>
      </c>
      <c r="S242" s="57">
        <v>5</v>
      </c>
      <c r="T242" s="57">
        <v>32</v>
      </c>
      <c r="U242" s="57">
        <v>30</v>
      </c>
      <c r="V242" s="57">
        <v>89</v>
      </c>
      <c r="W242" s="57">
        <v>151</v>
      </c>
      <c r="X242" s="57">
        <v>3</v>
      </c>
      <c r="Y242" s="57">
        <v>0</v>
      </c>
      <c r="Z242" s="57">
        <v>2</v>
      </c>
      <c r="AA242" s="16"/>
    </row>
    <row r="243" spans="1:27" x14ac:dyDescent="0.2">
      <c r="A243" s="55" t="s">
        <v>221</v>
      </c>
      <c r="B243" s="56">
        <f>(P243-S243)/(N243-S243-V243+Z243)</f>
        <v>0.2661290322580645</v>
      </c>
      <c r="C243" s="56">
        <f>W243/M243</f>
        <v>0.29656862745098039</v>
      </c>
      <c r="D243" s="56">
        <f>(Q243+R243+S243)/P243</f>
        <v>0.34666666666666668</v>
      </c>
      <c r="E243" s="56">
        <f>(W243+T243)/M243</f>
        <v>0.375</v>
      </c>
      <c r="F243" s="56">
        <f>(W243/N243)+((P243+U243+X243)/(N243+U243+X243+Z243))</f>
        <v>0.63414066776135747</v>
      </c>
      <c r="G243" s="56">
        <f>S243/W243</f>
        <v>7.43801652892562E-2</v>
      </c>
      <c r="H243" s="56">
        <f>(Y243+Z243)/W243</f>
        <v>1.6528925619834711E-2</v>
      </c>
      <c r="I243" s="56">
        <f>V243/M243</f>
        <v>0.25245098039215685</v>
      </c>
      <c r="J243" s="56">
        <f>(U243+X243)/M243</f>
        <v>0.11274509803921569</v>
      </c>
      <c r="K243" s="80">
        <f>(B243*0.7635+C243*0.7562+D243*0.75+E243*0.7248+F243*0.7021+G243*0.6285+1-H243*0.5884+1-I243*0.5276+J243*0.3663)/6.931</f>
        <v>0.48327984147297104</v>
      </c>
      <c r="L243" s="81">
        <f>K243/0.5164*100</f>
        <v>93.586336458747297</v>
      </c>
      <c r="M243" s="57">
        <v>408</v>
      </c>
      <c r="N243" s="57">
        <v>360</v>
      </c>
      <c r="O243" s="57">
        <v>42</v>
      </c>
      <c r="P243" s="57">
        <v>75</v>
      </c>
      <c r="Q243" s="57">
        <v>15</v>
      </c>
      <c r="R243" s="57">
        <v>2</v>
      </c>
      <c r="S243" s="57">
        <v>9</v>
      </c>
      <c r="T243" s="57">
        <v>32</v>
      </c>
      <c r="U243" s="57">
        <v>25</v>
      </c>
      <c r="V243" s="57">
        <v>103</v>
      </c>
      <c r="W243" s="57">
        <v>121</v>
      </c>
      <c r="X243" s="57">
        <v>21</v>
      </c>
      <c r="Y243" s="57">
        <v>2</v>
      </c>
      <c r="Z243" s="57">
        <v>0</v>
      </c>
      <c r="AA243" s="16"/>
    </row>
    <row r="244" spans="1:27" x14ac:dyDescent="0.2">
      <c r="A244" s="55" t="s">
        <v>261</v>
      </c>
      <c r="B244" s="56">
        <f>(P244-S244)/(N244-S244-V244+Z244)</f>
        <v>0.233502538071066</v>
      </c>
      <c r="C244" s="56">
        <f>W244/M244</f>
        <v>0.26704545454545453</v>
      </c>
      <c r="D244" s="56">
        <f>(Q244+R244+S244)/P244</f>
        <v>0.32142857142857145</v>
      </c>
      <c r="E244" s="56">
        <f>(W244+T244)/M244</f>
        <v>0.33806818181818182</v>
      </c>
      <c r="F244" s="56">
        <f>(W244/N244)+((P244+U244+X244)/(N244+U244+X244+Z244))</f>
        <v>0.66332769738911601</v>
      </c>
      <c r="G244" s="56">
        <f>S244/W244</f>
        <v>0.10638297872340426</v>
      </c>
      <c r="H244" s="56">
        <f>(Y244+Z244)/W244</f>
        <v>0</v>
      </c>
      <c r="I244" s="56">
        <f>V244/M244</f>
        <v>0.23295454545454544</v>
      </c>
      <c r="J244" s="56">
        <f>(U244+X244)/M244</f>
        <v>0.17897727272727273</v>
      </c>
      <c r="K244" s="80">
        <f>(B244*0.7635+C244*0.7562+D244*0.75+E244*0.7248+F244*0.7021+G244*0.6285+1-H244*0.5884+1-I244*0.5276+J244*0.3663)/6.931</f>
        <v>0.48211785349596281</v>
      </c>
      <c r="L244" s="81">
        <f>K244/0.5164*100</f>
        <v>93.361319422146167</v>
      </c>
      <c r="M244" s="57">
        <v>352</v>
      </c>
      <c r="N244" s="57">
        <v>289</v>
      </c>
      <c r="O244" s="57">
        <v>37</v>
      </c>
      <c r="P244" s="57">
        <v>56</v>
      </c>
      <c r="Q244" s="57">
        <v>8</v>
      </c>
      <c r="R244" s="57">
        <v>0</v>
      </c>
      <c r="S244" s="57">
        <v>10</v>
      </c>
      <c r="T244" s="57">
        <v>25</v>
      </c>
      <c r="U244" s="57">
        <v>56</v>
      </c>
      <c r="V244" s="57">
        <v>82</v>
      </c>
      <c r="W244" s="57">
        <v>94</v>
      </c>
      <c r="X244" s="57">
        <v>7</v>
      </c>
      <c r="Y244" s="57">
        <v>0</v>
      </c>
      <c r="Z244" s="57">
        <v>0</v>
      </c>
      <c r="AA244" s="16"/>
    </row>
    <row r="245" spans="1:27" x14ac:dyDescent="0.2">
      <c r="A245" s="55" t="s">
        <v>183</v>
      </c>
      <c r="B245" s="56">
        <f>(P245-S245)/(N245-S245-V245+Z245)</f>
        <v>0.31446540880503143</v>
      </c>
      <c r="C245" s="56">
        <f>W245/M245</f>
        <v>0.30752688172043013</v>
      </c>
      <c r="D245" s="56">
        <f>(Q245+R245+S245)/P245</f>
        <v>0.25714285714285712</v>
      </c>
      <c r="E245" s="56">
        <f>(W245+T245)/M245</f>
        <v>0.38924731182795697</v>
      </c>
      <c r="F245" s="56">
        <f>(W245/N245)+((P245+U245+X245)/(N245+U245+X245+Z245))</f>
        <v>0.65728653530377668</v>
      </c>
      <c r="G245" s="56">
        <f>S245/W245</f>
        <v>3.4965034965034968E-2</v>
      </c>
      <c r="H245" s="56">
        <f>(Y245+Z245)/W245</f>
        <v>2.097902097902098E-2</v>
      </c>
      <c r="I245" s="56">
        <f>V245/M245</f>
        <v>0.2129032258064516</v>
      </c>
      <c r="J245" s="56">
        <f>(U245+X245)/M245</f>
        <v>9.0322580645161285E-2</v>
      </c>
      <c r="K245" s="80">
        <f>(B245*0.7635+C245*0.7562+D245*0.75+E245*0.7248+F245*0.7021+G245*0.6285+1-H245*0.5884+1-I245*0.5276+J245*0.3663)/6.931</f>
        <v>0.48182073674401477</v>
      </c>
      <c r="L245" s="81">
        <f>K245/0.5164*100</f>
        <v>93.303783257942456</v>
      </c>
      <c r="M245" s="57">
        <v>465</v>
      </c>
      <c r="N245" s="57">
        <v>420</v>
      </c>
      <c r="O245" s="57">
        <v>52</v>
      </c>
      <c r="P245" s="57">
        <v>105</v>
      </c>
      <c r="Q245" s="57">
        <v>21</v>
      </c>
      <c r="R245" s="57">
        <v>1</v>
      </c>
      <c r="S245" s="57">
        <v>5</v>
      </c>
      <c r="T245" s="57">
        <v>38</v>
      </c>
      <c r="U245" s="57">
        <v>40</v>
      </c>
      <c r="V245" s="57">
        <v>99</v>
      </c>
      <c r="W245" s="57">
        <v>143</v>
      </c>
      <c r="X245" s="57">
        <v>2</v>
      </c>
      <c r="Y245" s="57">
        <v>1</v>
      </c>
      <c r="Z245" s="57">
        <v>2</v>
      </c>
      <c r="AA245" s="16"/>
    </row>
    <row r="246" spans="1:27" x14ac:dyDescent="0.2">
      <c r="A246" s="55" t="s">
        <v>139</v>
      </c>
      <c r="B246" s="56">
        <f>(P246-S246)/(N246-S246-V246+Z246)</f>
        <v>0.27184466019417475</v>
      </c>
      <c r="C246" s="56">
        <f>W246/M246</f>
        <v>0.32007575757575757</v>
      </c>
      <c r="D246" s="56">
        <f>(Q246+R246+S246)/P246</f>
        <v>0.1951219512195122</v>
      </c>
      <c r="E246" s="56">
        <f>(W246+T246)/M246</f>
        <v>0.42045454545454547</v>
      </c>
      <c r="F246" s="56">
        <f>(W246/N246)+((P246+U246+X246)/(N246+U246+X246+Z246))</f>
        <v>0.64345433255269324</v>
      </c>
      <c r="G246" s="56">
        <f>S246/W246</f>
        <v>6.5088757396449703E-2</v>
      </c>
      <c r="H246" s="56">
        <f>(Y246+Z246)/W246</f>
        <v>3.5502958579881658E-2</v>
      </c>
      <c r="I246" s="56">
        <f>V246/M246</f>
        <v>0.13068181818181818</v>
      </c>
      <c r="J246" s="56">
        <f>(U246+X246)/M246</f>
        <v>6.25E-2</v>
      </c>
      <c r="K246" s="80">
        <f>(B246*0.7635+C246*0.7562+D246*0.75+E246*0.7248+F246*0.7021+G246*0.6285+1-H246*0.5884+1-I246*0.5276+J246*0.3663)/6.931</f>
        <v>0.47993294715119228</v>
      </c>
      <c r="L246" s="81">
        <f>K246/0.5164*100</f>
        <v>92.938215947171244</v>
      </c>
      <c r="M246" s="57">
        <v>528</v>
      </c>
      <c r="N246" s="57">
        <v>488</v>
      </c>
      <c r="O246" s="57">
        <v>44</v>
      </c>
      <c r="P246" s="57">
        <v>123</v>
      </c>
      <c r="Q246" s="57">
        <v>13</v>
      </c>
      <c r="R246" s="57">
        <v>0</v>
      </c>
      <c r="S246" s="57">
        <v>11</v>
      </c>
      <c r="T246" s="57">
        <v>53</v>
      </c>
      <c r="U246" s="57">
        <v>24</v>
      </c>
      <c r="V246" s="57">
        <v>69</v>
      </c>
      <c r="W246" s="57">
        <v>169</v>
      </c>
      <c r="X246" s="57">
        <v>9</v>
      </c>
      <c r="Y246" s="57">
        <v>2</v>
      </c>
      <c r="Z246" s="57">
        <v>4</v>
      </c>
      <c r="AA246" s="16"/>
    </row>
    <row r="247" spans="1:27" x14ac:dyDescent="0.2">
      <c r="A247" s="55" t="s">
        <v>241</v>
      </c>
      <c r="B247" s="56">
        <f>(P247-S247)/(N247-S247-V247+Z247)</f>
        <v>0.30566037735849055</v>
      </c>
      <c r="C247" s="56">
        <f>W247/M247</f>
        <v>0.29947916666666669</v>
      </c>
      <c r="D247" s="56">
        <f>(Q247+R247+S247)/P247</f>
        <v>0.23529411764705882</v>
      </c>
      <c r="E247" s="56">
        <f>(W247+T247)/M247</f>
        <v>0.37239583333333331</v>
      </c>
      <c r="F247" s="56">
        <f>(W247/N247)+((P247+U247+X247)/(N247+U247+X247+Z247))</f>
        <v>0.66177814327485374</v>
      </c>
      <c r="G247" s="56">
        <f>S247/W247</f>
        <v>3.4782608695652174E-2</v>
      </c>
      <c r="H247" s="56">
        <f>(Y247+Z247)/W247</f>
        <v>1.7391304347826087E-2</v>
      </c>
      <c r="I247" s="56">
        <f>V247/M247</f>
        <v>0.1953125</v>
      </c>
      <c r="J247" s="56">
        <f>(U247+X247)/M247</f>
        <v>0.10416666666666667</v>
      </c>
      <c r="K247" s="80">
        <f>(B247*0.7635+C247*0.7562+D247*0.75+E247*0.7248+F247*0.7021+G247*0.6285+1-H247*0.5884+1-I247*0.5276+J247*0.3663)/6.931</f>
        <v>0.4786600155334102</v>
      </c>
      <c r="L247" s="81">
        <f>K247/0.5164*100</f>
        <v>92.691714859297107</v>
      </c>
      <c r="M247" s="57">
        <v>384</v>
      </c>
      <c r="N247" s="57">
        <v>342</v>
      </c>
      <c r="O247" s="57">
        <v>32</v>
      </c>
      <c r="P247" s="57">
        <v>85</v>
      </c>
      <c r="Q247" s="57">
        <v>14</v>
      </c>
      <c r="R247" s="57">
        <v>2</v>
      </c>
      <c r="S247" s="57">
        <v>4</v>
      </c>
      <c r="T247" s="57">
        <v>28</v>
      </c>
      <c r="U247" s="57">
        <v>38</v>
      </c>
      <c r="V247" s="57">
        <v>75</v>
      </c>
      <c r="W247" s="57">
        <v>115</v>
      </c>
      <c r="X247" s="57">
        <v>2</v>
      </c>
      <c r="Y247" s="57">
        <v>0</v>
      </c>
      <c r="Z247" s="57">
        <v>2</v>
      </c>
      <c r="AA247" s="16"/>
    </row>
    <row r="248" spans="1:27" x14ac:dyDescent="0.2">
      <c r="A248" s="55" t="s">
        <v>101</v>
      </c>
      <c r="B248" s="56">
        <f>(P248-S248)/(N248-S248-V248+Z248)</f>
        <v>0.31944444444444442</v>
      </c>
      <c r="C248" s="56">
        <f>W248/M248</f>
        <v>0.3122866894197952</v>
      </c>
      <c r="D248" s="56">
        <f>(Q248+R248+S248)/P248</f>
        <v>0.20567375886524822</v>
      </c>
      <c r="E248" s="56">
        <f>(W248+T248)/M248</f>
        <v>0.38054607508532423</v>
      </c>
      <c r="F248" s="56">
        <f>(W248/N248)+((P248+U248+X248)/(N248+U248+X248+Z248))</f>
        <v>0.67771329285697957</v>
      </c>
      <c r="G248" s="56">
        <f>S248/W248</f>
        <v>1.6393442622950821E-2</v>
      </c>
      <c r="H248" s="56">
        <f>(Y248+Z248)/W248</f>
        <v>4.3715846994535519E-2</v>
      </c>
      <c r="I248" s="56">
        <f>V248/M248</f>
        <v>0.1621160409556314</v>
      </c>
      <c r="J248" s="56">
        <f>(U248+X248)/M248</f>
        <v>8.7030716723549492E-2</v>
      </c>
      <c r="K248" s="80">
        <f>(B248*0.7635+C248*0.7562+D248*0.75+E248*0.7248+F248*0.7021+G248*0.6285+1-H248*0.5884+1-I248*0.5276+J248*0.3663)/6.931</f>
        <v>0.47855611712636437</v>
      </c>
      <c r="L248" s="81">
        <f>K248/0.5164*100</f>
        <v>92.671595105802552</v>
      </c>
      <c r="M248" s="57">
        <v>586</v>
      </c>
      <c r="N248" s="57">
        <v>527</v>
      </c>
      <c r="O248" s="57">
        <v>74</v>
      </c>
      <c r="P248" s="57">
        <v>141</v>
      </c>
      <c r="Q248" s="57">
        <v>19</v>
      </c>
      <c r="R248" s="57">
        <v>7</v>
      </c>
      <c r="S248" s="57">
        <v>3</v>
      </c>
      <c r="T248" s="57">
        <v>40</v>
      </c>
      <c r="U248" s="57">
        <v>33</v>
      </c>
      <c r="V248" s="57">
        <v>95</v>
      </c>
      <c r="W248" s="57">
        <v>183</v>
      </c>
      <c r="X248" s="57">
        <v>18</v>
      </c>
      <c r="Y248" s="57">
        <v>5</v>
      </c>
      <c r="Z248" s="57">
        <v>3</v>
      </c>
      <c r="AA248" s="16"/>
    </row>
    <row r="249" spans="1:27" x14ac:dyDescent="0.2">
      <c r="A249" s="55" t="s">
        <v>238</v>
      </c>
      <c r="B249" s="56">
        <f>(P249-S249)/(N249-S249-V249+Z249)</f>
        <v>0.31851851851851853</v>
      </c>
      <c r="C249" s="56">
        <f>W249/M249</f>
        <v>0.31007751937984496</v>
      </c>
      <c r="D249" s="56">
        <f>(Q249+R249+S249)/P249</f>
        <v>0.21111111111111111</v>
      </c>
      <c r="E249" s="56">
        <f>(W249+T249)/M249</f>
        <v>0.35400516795865633</v>
      </c>
      <c r="F249" s="56">
        <f>(W249/N249)+((P249+U249+X249)/(N249+U249+X249+Z249))</f>
        <v>0.67828885811594741</v>
      </c>
      <c r="G249" s="56">
        <f>S249/W249</f>
        <v>3.3333333333333333E-2</v>
      </c>
      <c r="H249" s="56">
        <f>(Y249+Z249)/W249</f>
        <v>1.6666666666666666E-2</v>
      </c>
      <c r="I249" s="56">
        <f>V249/M249</f>
        <v>0.18863049095607234</v>
      </c>
      <c r="J249" s="56">
        <f>(U249+X249)/M249</f>
        <v>9.8191214470284241E-2</v>
      </c>
      <c r="K249" s="80">
        <f>(B249*0.7635+C249*0.7562+D249*0.75+E249*0.7248+F249*0.7021+G249*0.6285+1-H249*0.5884+1-I249*0.5276+J249*0.3663)/6.931</f>
        <v>0.47848820135078296</v>
      </c>
      <c r="L249" s="81">
        <f>K249/0.5164*100</f>
        <v>92.658443328966499</v>
      </c>
      <c r="M249" s="57">
        <v>387</v>
      </c>
      <c r="N249" s="57">
        <v>347</v>
      </c>
      <c r="O249" s="57">
        <v>45</v>
      </c>
      <c r="P249" s="57">
        <v>90</v>
      </c>
      <c r="Q249" s="57">
        <v>12</v>
      </c>
      <c r="R249" s="57">
        <v>3</v>
      </c>
      <c r="S249" s="57">
        <v>4</v>
      </c>
      <c r="T249" s="57">
        <v>17</v>
      </c>
      <c r="U249" s="57">
        <v>37</v>
      </c>
      <c r="V249" s="57">
        <v>73</v>
      </c>
      <c r="W249" s="57">
        <v>120</v>
      </c>
      <c r="X249" s="57">
        <v>1</v>
      </c>
      <c r="Y249" s="57">
        <v>2</v>
      </c>
      <c r="Z249" s="57">
        <v>0</v>
      </c>
      <c r="AA249" s="16"/>
    </row>
    <row r="250" spans="1:27" x14ac:dyDescent="0.2">
      <c r="A250" s="55" t="s">
        <v>223</v>
      </c>
      <c r="B250" s="56">
        <f>(P250-S250)/(N250-S250-V250+Z250)</f>
        <v>0.25691699604743085</v>
      </c>
      <c r="C250" s="56">
        <f>W250/M250</f>
        <v>0.31773399014778325</v>
      </c>
      <c r="D250" s="56">
        <f>(Q250+R250+S250)/P250</f>
        <v>0.34210526315789475</v>
      </c>
      <c r="E250" s="56">
        <f>(W250+T250)/M250</f>
        <v>0.4211822660098522</v>
      </c>
      <c r="F250" s="56">
        <f>(W250/N250)+((P250+U250+X250)/(N250+U250+X250+Z250))</f>
        <v>0.57720250791804018</v>
      </c>
      <c r="G250" s="56">
        <f>S250/W250</f>
        <v>8.5271317829457363E-2</v>
      </c>
      <c r="H250" s="56">
        <f>(Y250+Z250)/W250</f>
        <v>1.5503875968992248E-2</v>
      </c>
      <c r="I250" s="56">
        <f>V250/M250</f>
        <v>0.29556650246305421</v>
      </c>
      <c r="J250" s="56">
        <f>(U250+X250)/M250</f>
        <v>5.1724137931034482E-2</v>
      </c>
      <c r="K250" s="80">
        <f>(B250*0.7635+C250*0.7562+D250*0.75+E250*0.7248+F250*0.7021+G250*0.6285+1-H250*0.5884+1-I250*0.5276+J250*0.3663)/6.931</f>
        <v>0.47771007243887958</v>
      </c>
      <c r="L250" s="81">
        <f>K250/0.5164*100</f>
        <v>92.507759961053367</v>
      </c>
      <c r="M250" s="57">
        <v>406</v>
      </c>
      <c r="N250" s="57">
        <v>382</v>
      </c>
      <c r="O250" s="57">
        <v>31</v>
      </c>
      <c r="P250" s="57">
        <v>76</v>
      </c>
      <c r="Q250" s="57">
        <v>10</v>
      </c>
      <c r="R250" s="57">
        <v>5</v>
      </c>
      <c r="S250" s="57">
        <v>11</v>
      </c>
      <c r="T250" s="57">
        <v>42</v>
      </c>
      <c r="U250" s="57">
        <v>17</v>
      </c>
      <c r="V250" s="57">
        <v>120</v>
      </c>
      <c r="W250" s="57">
        <v>129</v>
      </c>
      <c r="X250" s="57">
        <v>4</v>
      </c>
      <c r="Y250" s="57">
        <v>0</v>
      </c>
      <c r="Z250" s="57">
        <v>2</v>
      </c>
      <c r="AA250" s="16"/>
    </row>
    <row r="251" spans="1:27" x14ac:dyDescent="0.2">
      <c r="A251" s="55" t="s">
        <v>170</v>
      </c>
      <c r="B251" s="56">
        <f>(P251-S251)/(N251-S251-V251+Z251)</f>
        <v>0.29102167182662536</v>
      </c>
      <c r="C251" s="56">
        <f>W251/M251</f>
        <v>0.31611570247933884</v>
      </c>
      <c r="D251" s="56">
        <f>(Q251+R251+S251)/P251</f>
        <v>0.3235294117647059</v>
      </c>
      <c r="E251" s="56">
        <f>(W251+T251)/M251</f>
        <v>0.38842975206611569</v>
      </c>
      <c r="F251" s="56">
        <f>(W251/N251)+((P251+U251+X251)/(N251+U251+X251+Z251))</f>
        <v>0.60502450084107373</v>
      </c>
      <c r="G251" s="56">
        <f>S251/W251</f>
        <v>5.2287581699346407E-2</v>
      </c>
      <c r="H251" s="56">
        <f>(Y251+Z251)/W251</f>
        <v>3.2679738562091505E-2</v>
      </c>
      <c r="I251" s="56">
        <f>V251/M251</f>
        <v>0.26033057851239672</v>
      </c>
      <c r="J251" s="56">
        <f>(U251+X251)/M251</f>
        <v>5.578512396694215E-2</v>
      </c>
      <c r="K251" s="80">
        <f>(B251*0.7635+C251*0.7562+D251*0.75+E251*0.7248+F251*0.7021+G251*0.6285+1-H251*0.5884+1-I251*0.5276+J251*0.3663)/6.931</f>
        <v>0.47712134618815855</v>
      </c>
      <c r="L251" s="81">
        <f>K251/0.5164*100</f>
        <v>92.39375410305162</v>
      </c>
      <c r="M251" s="57">
        <v>484</v>
      </c>
      <c r="N251" s="57">
        <v>452</v>
      </c>
      <c r="O251" s="57">
        <v>55</v>
      </c>
      <c r="P251" s="57">
        <v>102</v>
      </c>
      <c r="Q251" s="57">
        <v>23</v>
      </c>
      <c r="R251" s="57">
        <v>2</v>
      </c>
      <c r="S251" s="57">
        <v>8</v>
      </c>
      <c r="T251" s="57">
        <v>35</v>
      </c>
      <c r="U251" s="57">
        <v>24</v>
      </c>
      <c r="V251" s="57">
        <v>126</v>
      </c>
      <c r="W251" s="57">
        <v>153</v>
      </c>
      <c r="X251" s="57">
        <v>3</v>
      </c>
      <c r="Y251" s="57">
        <v>0</v>
      </c>
      <c r="Z251" s="57">
        <v>5</v>
      </c>
      <c r="AA251" s="16"/>
    </row>
    <row r="252" spans="1:27" x14ac:dyDescent="0.2">
      <c r="A252" s="55" t="s">
        <v>267</v>
      </c>
      <c r="B252" s="56">
        <f>(P252-S252)/(N252-S252-V252+Z252)</f>
        <v>0.27004219409282698</v>
      </c>
      <c r="C252" s="56">
        <f>W252/M252</f>
        <v>0.29673590504451036</v>
      </c>
      <c r="D252" s="56">
        <f>(Q252+R252+S252)/P252</f>
        <v>0.28985507246376813</v>
      </c>
      <c r="E252" s="56">
        <f>(W252+T252)/M252</f>
        <v>0.35311572700296734</v>
      </c>
      <c r="F252" s="56">
        <f>(W252/N252)+((P252+U252+X252)/(N252+U252+X252+Z252))</f>
        <v>0.66064757160647569</v>
      </c>
      <c r="G252" s="56">
        <f>S252/W252</f>
        <v>0.05</v>
      </c>
      <c r="H252" s="56">
        <f>(Y252+Z252)/W252</f>
        <v>0.09</v>
      </c>
      <c r="I252" s="56">
        <f>V252/M252</f>
        <v>0.1543026706231454</v>
      </c>
      <c r="J252" s="56">
        <f>(U252+X252)/M252</f>
        <v>0.10682492581602374</v>
      </c>
      <c r="K252" s="80">
        <f>(B252*0.7635+C252*0.7562+D252*0.75+E252*0.7248+F252*0.7021+G252*0.6285+1-H252*0.5884+1-I252*0.5276+J252*0.3663)/6.931</f>
        <v>0.47668850543855917</v>
      </c>
      <c r="L252" s="81">
        <f>K252/0.5164*100</f>
        <v>92.30993521273416</v>
      </c>
      <c r="M252" s="57">
        <v>337</v>
      </c>
      <c r="N252" s="57">
        <v>292</v>
      </c>
      <c r="O252" s="57">
        <v>29</v>
      </c>
      <c r="P252" s="57">
        <v>69</v>
      </c>
      <c r="Q252" s="57">
        <v>14</v>
      </c>
      <c r="R252" s="57">
        <v>1</v>
      </c>
      <c r="S252" s="57">
        <v>5</v>
      </c>
      <c r="T252" s="57">
        <v>19</v>
      </c>
      <c r="U252" s="57">
        <v>32</v>
      </c>
      <c r="V252" s="57">
        <v>52</v>
      </c>
      <c r="W252" s="57">
        <v>100</v>
      </c>
      <c r="X252" s="57">
        <v>4</v>
      </c>
      <c r="Y252" s="57">
        <v>7</v>
      </c>
      <c r="Z252" s="57">
        <v>2</v>
      </c>
      <c r="AA252" s="16"/>
    </row>
    <row r="253" spans="1:27" x14ac:dyDescent="0.2">
      <c r="A253" s="55" t="s">
        <v>195</v>
      </c>
      <c r="B253" s="56">
        <f>(P253-S253)/(N253-S253-V253+Z253)</f>
        <v>0.27272727272727271</v>
      </c>
      <c r="C253" s="56">
        <f>W253/M253</f>
        <v>0.29735682819383258</v>
      </c>
      <c r="D253" s="56">
        <f>(Q253+R253+S253)/P253</f>
        <v>0.26</v>
      </c>
      <c r="E253" s="56">
        <f>(W253+T253)/M253</f>
        <v>0.40969162995594716</v>
      </c>
      <c r="F253" s="56">
        <f>(W253/N253)+((P253+U253+X253)/(N253+U253+X253+Z253))</f>
        <v>0.61669193329609828</v>
      </c>
      <c r="G253" s="56">
        <f>S253/W253</f>
        <v>2.9629629629629631E-2</v>
      </c>
      <c r="H253" s="56">
        <f>(Y253+Z253)/W253</f>
        <v>5.185185185185185E-2</v>
      </c>
      <c r="I253" s="56">
        <f>V253/M253</f>
        <v>0.14317180616740088</v>
      </c>
      <c r="J253" s="56">
        <f>(U253+X253)/M253</f>
        <v>7.0484581497797363E-2</v>
      </c>
      <c r="K253" s="80">
        <f>(B253*0.7635+C253*0.7562+D253*0.75+E253*0.7248+F253*0.7021+G253*0.6285+1-H253*0.5884+1-I253*0.5276+J253*0.3663)/6.931</f>
        <v>0.47560323991170467</v>
      </c>
      <c r="L253" s="81">
        <f>K253/0.5164*100</f>
        <v>92.099775350833596</v>
      </c>
      <c r="M253" s="57">
        <v>454</v>
      </c>
      <c r="N253" s="57">
        <v>415</v>
      </c>
      <c r="O253" s="57">
        <v>41</v>
      </c>
      <c r="P253" s="57">
        <v>100</v>
      </c>
      <c r="Q253" s="57">
        <v>21</v>
      </c>
      <c r="R253" s="57">
        <v>1</v>
      </c>
      <c r="S253" s="57">
        <v>4</v>
      </c>
      <c r="T253" s="57">
        <v>51</v>
      </c>
      <c r="U253" s="57">
        <v>29</v>
      </c>
      <c r="V253" s="57">
        <v>65</v>
      </c>
      <c r="W253" s="57">
        <v>135</v>
      </c>
      <c r="X253" s="57">
        <v>3</v>
      </c>
      <c r="Y253" s="57">
        <v>1</v>
      </c>
      <c r="Z253" s="57">
        <v>6</v>
      </c>
      <c r="AA253" s="16"/>
    </row>
    <row r="254" spans="1:27" x14ac:dyDescent="0.2">
      <c r="A254" s="55" t="s">
        <v>234</v>
      </c>
      <c r="B254" s="56">
        <f>(P254-S254)/(N254-S254-V254+Z254)</f>
        <v>0.2652439024390244</v>
      </c>
      <c r="C254" s="56">
        <f>W254/M254</f>
        <v>0.30357142857142855</v>
      </c>
      <c r="D254" s="56">
        <f>(Q254+R254+S254)/P254</f>
        <v>0.2087912087912088</v>
      </c>
      <c r="E254" s="56">
        <f>(W254+T254)/M254</f>
        <v>0.36479591836734693</v>
      </c>
      <c r="F254" s="56">
        <f>(W254/N254)+((P254+U254+X254)/(N254+U254+X254+Z254))</f>
        <v>0.6393076054808613</v>
      </c>
      <c r="G254" s="56">
        <f>S254/W254</f>
        <v>3.3613445378151259E-2</v>
      </c>
      <c r="H254" s="56">
        <f>(Y254+Z254)/W254</f>
        <v>4.2016806722689079E-2</v>
      </c>
      <c r="I254" s="56">
        <f>V254/M254</f>
        <v>7.6530612244897961E-2</v>
      </c>
      <c r="J254" s="56">
        <f>(U254+X254)/M254</f>
        <v>7.3979591836734693E-2</v>
      </c>
      <c r="K254" s="80">
        <f>(B254*0.7635+C254*0.7562+D254*0.75+E254*0.7248+F254*0.7021+G254*0.6285+1-H254*0.5884+1-I254*0.5276+J254*0.3663)/6.931</f>
        <v>0.47396542009031978</v>
      </c>
      <c r="L254" s="81">
        <f>K254/0.5164*100</f>
        <v>91.782614270007713</v>
      </c>
      <c r="M254" s="57">
        <v>392</v>
      </c>
      <c r="N254" s="57">
        <v>358</v>
      </c>
      <c r="O254" s="57">
        <v>38</v>
      </c>
      <c r="P254" s="57">
        <v>91</v>
      </c>
      <c r="Q254" s="57">
        <v>14</v>
      </c>
      <c r="R254" s="57">
        <v>1</v>
      </c>
      <c r="S254" s="57">
        <v>4</v>
      </c>
      <c r="T254" s="57">
        <v>24</v>
      </c>
      <c r="U254" s="57">
        <v>26</v>
      </c>
      <c r="V254" s="57">
        <v>30</v>
      </c>
      <c r="W254" s="57">
        <v>119</v>
      </c>
      <c r="X254" s="57">
        <v>3</v>
      </c>
      <c r="Y254" s="57">
        <v>1</v>
      </c>
      <c r="Z254" s="57">
        <v>4</v>
      </c>
      <c r="AA254" s="16"/>
    </row>
    <row r="255" spans="1:27" x14ac:dyDescent="0.2">
      <c r="A255" s="55" t="s">
        <v>245</v>
      </c>
      <c r="B255" s="56">
        <f>(P255-S255)/(N255-S255-V255+Z255)</f>
        <v>0.3867924528301887</v>
      </c>
      <c r="C255" s="56">
        <f>W255/M255</f>
        <v>0.30133333333333334</v>
      </c>
      <c r="D255" s="56">
        <f>(Q255+R255+S255)/P255</f>
        <v>0.24705882352941178</v>
      </c>
      <c r="E255" s="56">
        <f>(W255+T255)/M255</f>
        <v>0.38666666666666666</v>
      </c>
      <c r="F255" s="56">
        <f>(W255/N255)+((P255+U255+X255)/(N255+U255+X255+Z255))</f>
        <v>0.62431508165225746</v>
      </c>
      <c r="G255" s="56">
        <f>S255/W255</f>
        <v>2.6548672566371681E-2</v>
      </c>
      <c r="H255" s="56">
        <f>(Y255+Z255)/W255</f>
        <v>8.8495575221238937E-3</v>
      </c>
      <c r="I255" s="56">
        <f>V255/M255</f>
        <v>0.35466666666666669</v>
      </c>
      <c r="J255" s="56">
        <f>(U255+X255)/M255</f>
        <v>7.1999999999999995E-2</v>
      </c>
      <c r="K255" s="80">
        <f>(B255*0.7635+C255*0.7562+D255*0.75+E255*0.7248+F255*0.7021+G255*0.6285+1-H255*0.5884+1-I255*0.5276+J255*0.3663)/6.931</f>
        <v>0.4729182323771805</v>
      </c>
      <c r="L255" s="81">
        <f>K255/0.5164*100</f>
        <v>91.579828113319238</v>
      </c>
      <c r="M255" s="57">
        <v>375</v>
      </c>
      <c r="N255" s="57">
        <v>347</v>
      </c>
      <c r="O255" s="57">
        <v>29</v>
      </c>
      <c r="P255" s="57">
        <v>85</v>
      </c>
      <c r="Q255" s="57">
        <v>17</v>
      </c>
      <c r="R255" s="57">
        <v>1</v>
      </c>
      <c r="S255" s="57">
        <v>3</v>
      </c>
      <c r="T255" s="57">
        <v>32</v>
      </c>
      <c r="U255" s="57">
        <v>26</v>
      </c>
      <c r="V255" s="57">
        <v>133</v>
      </c>
      <c r="W255" s="57">
        <v>113</v>
      </c>
      <c r="X255" s="57">
        <v>1</v>
      </c>
      <c r="Y255" s="57">
        <v>0</v>
      </c>
      <c r="Z255" s="57">
        <v>1</v>
      </c>
      <c r="AA255" s="16"/>
    </row>
    <row r="256" spans="1:27" x14ac:dyDescent="0.2">
      <c r="A256" s="55" t="s">
        <v>99</v>
      </c>
      <c r="B256" s="56">
        <f>(P256-S256)/(N256-S256-V256+Z256)</f>
        <v>0.30398322851153042</v>
      </c>
      <c r="C256" s="56">
        <f>W256/M256</f>
        <v>0.32993197278911562</v>
      </c>
      <c r="D256" s="56">
        <f>(Q256+R256+S256)/P256</f>
        <v>0.19463087248322147</v>
      </c>
      <c r="E256" s="56">
        <f>(W256+T256)/M256</f>
        <v>0.391156462585034</v>
      </c>
      <c r="F256" s="56">
        <f>(W256/N256)+((P256+U256+X256)/(N256+U256+X256+Z256))</f>
        <v>0.63734918800710727</v>
      </c>
      <c r="G256" s="56">
        <f>S256/W256</f>
        <v>2.0618556701030927E-2</v>
      </c>
      <c r="H256" s="56">
        <f>(Y256+Z256)/W256</f>
        <v>7.2164948453608241E-2</v>
      </c>
      <c r="I256" s="56">
        <f>V256/M256</f>
        <v>0.1360544217687075</v>
      </c>
      <c r="J256" s="85">
        <f>(U256+X256)/M256</f>
        <v>3.0612244897959183E-2</v>
      </c>
      <c r="K256" s="80">
        <f>(B256*0.7635+C256*0.7562+D256*0.75+E256*0.7248+F256*0.7021+G256*0.6285+1-H256*0.5884+1-I256*0.5276+J256*0.3663)/6.931</f>
        <v>0.47157406373293448</v>
      </c>
      <c r="L256" s="81">
        <f>K256/0.5164*100</f>
        <v>91.319532093906759</v>
      </c>
      <c r="M256" s="57">
        <v>588</v>
      </c>
      <c r="N256" s="57">
        <v>556</v>
      </c>
      <c r="O256" s="57">
        <v>62</v>
      </c>
      <c r="P256" s="57">
        <v>149</v>
      </c>
      <c r="Q256" s="57">
        <v>17</v>
      </c>
      <c r="R256" s="57">
        <v>8</v>
      </c>
      <c r="S256" s="57">
        <v>4</v>
      </c>
      <c r="T256" s="57">
        <v>36</v>
      </c>
      <c r="U256" s="57">
        <v>9</v>
      </c>
      <c r="V256" s="57">
        <v>80</v>
      </c>
      <c r="W256" s="57">
        <v>194</v>
      </c>
      <c r="X256" s="57">
        <v>9</v>
      </c>
      <c r="Y256" s="57">
        <v>9</v>
      </c>
      <c r="Z256" s="57">
        <v>5</v>
      </c>
      <c r="AA256" s="16"/>
    </row>
    <row r="257" spans="1:34" x14ac:dyDescent="0.2">
      <c r="A257" s="55" t="s">
        <v>185</v>
      </c>
      <c r="B257" s="56">
        <f>(P257-S257)/(N257-S257-V257+Z257)</f>
        <v>0.32203389830508472</v>
      </c>
      <c r="C257" s="56">
        <f>W257/M257</f>
        <v>0.31101511879049676</v>
      </c>
      <c r="D257" s="56">
        <f>(Q257+R257+S257)/P257</f>
        <v>0.26732673267326734</v>
      </c>
      <c r="E257" s="56">
        <f>(W257+T257)/M257</f>
        <v>0.37365010799136067</v>
      </c>
      <c r="F257" s="56">
        <f>(W257/N257)+((P257+U257+X257)/(N257+U257+X257+Z257))</f>
        <v>0.61417310759416022</v>
      </c>
      <c r="G257" s="56">
        <f>S257/W257</f>
        <v>4.1666666666666664E-2</v>
      </c>
      <c r="H257" s="56">
        <f>(Y257+Z257)/W257</f>
        <v>5.5555555555555552E-2</v>
      </c>
      <c r="I257" s="56">
        <f>V257/M257</f>
        <v>0.27861771058315332</v>
      </c>
      <c r="J257" s="56">
        <f>(U257+X257)/M257</f>
        <v>5.6155507559395246E-2</v>
      </c>
      <c r="K257" s="80">
        <f>(B257*0.7635+C257*0.7562+D257*0.75+E257*0.7248+F257*0.7021+G257*0.6285+1-H257*0.5884+1-I257*0.5276+J257*0.3663)/6.931</f>
        <v>0.46900299671486079</v>
      </c>
      <c r="L257" s="81">
        <f>K257/0.5164*100</f>
        <v>90.821649247649276</v>
      </c>
      <c r="M257" s="57">
        <v>463</v>
      </c>
      <c r="N257" s="57">
        <v>429</v>
      </c>
      <c r="O257" s="57">
        <v>49</v>
      </c>
      <c r="P257" s="57">
        <v>101</v>
      </c>
      <c r="Q257" s="57">
        <v>17</v>
      </c>
      <c r="R257" s="57">
        <v>4</v>
      </c>
      <c r="S257" s="57">
        <v>6</v>
      </c>
      <c r="T257" s="57">
        <v>29</v>
      </c>
      <c r="U257" s="57">
        <v>18</v>
      </c>
      <c r="V257" s="57">
        <v>129</v>
      </c>
      <c r="W257" s="57">
        <v>144</v>
      </c>
      <c r="X257" s="57">
        <v>8</v>
      </c>
      <c r="Y257" s="57">
        <v>7</v>
      </c>
      <c r="Z257" s="57">
        <v>1</v>
      </c>
      <c r="AA257" s="16"/>
    </row>
    <row r="258" spans="1:34" x14ac:dyDescent="0.2">
      <c r="A258" s="55" t="s">
        <v>118</v>
      </c>
      <c r="B258" s="56">
        <f>(P258-S258)/(N258-S258-V258+Z258)</f>
        <v>0.30913978494623656</v>
      </c>
      <c r="C258" s="56">
        <f>W258/M258</f>
        <v>0.29676258992805754</v>
      </c>
      <c r="D258" s="56">
        <f>(Q258+R258+S258)/P258</f>
        <v>0.24369747899159663</v>
      </c>
      <c r="E258" s="56">
        <f>(W258+T258)/M258</f>
        <v>0.34892086330935251</v>
      </c>
      <c r="F258" s="56">
        <f>(W258/N258)+((P258+U258+X258)/(N258+U258+X258+Z258))</f>
        <v>0.62648005148005148</v>
      </c>
      <c r="G258" s="56">
        <f>S258/W258</f>
        <v>2.4242424242424242E-2</v>
      </c>
      <c r="H258" s="56">
        <f>(Y258+Z258)/W258</f>
        <v>3.0303030303030304E-2</v>
      </c>
      <c r="I258" s="56">
        <f>V258/M258</f>
        <v>0.23741007194244604</v>
      </c>
      <c r="J258" s="56">
        <f>(U258+X258)/M258</f>
        <v>8.4532374100719426E-2</v>
      </c>
      <c r="K258" s="80">
        <f>(B258*0.7635+C258*0.7562+D258*0.75+E258*0.7248+F258*0.7021+G258*0.6285+1-H258*0.5884+1-I258*0.5276+J258*0.3663)/6.931</f>
        <v>0.46733161256771438</v>
      </c>
      <c r="L258" s="81">
        <f>K258/0.5164*100</f>
        <v>90.497988491036878</v>
      </c>
      <c r="M258" s="57">
        <v>556</v>
      </c>
      <c r="N258" s="57">
        <v>504</v>
      </c>
      <c r="O258" s="57">
        <v>74</v>
      </c>
      <c r="P258" s="57">
        <v>119</v>
      </c>
      <c r="Q258" s="57">
        <v>16</v>
      </c>
      <c r="R258" s="57">
        <v>9</v>
      </c>
      <c r="S258" s="57">
        <v>4</v>
      </c>
      <c r="T258" s="57">
        <v>29</v>
      </c>
      <c r="U258" s="57">
        <v>46</v>
      </c>
      <c r="V258" s="57">
        <v>132</v>
      </c>
      <c r="W258" s="57">
        <v>165</v>
      </c>
      <c r="X258" s="57">
        <v>1</v>
      </c>
      <c r="Y258" s="57">
        <v>1</v>
      </c>
      <c r="Z258" s="57">
        <v>4</v>
      </c>
      <c r="AA258" s="16"/>
    </row>
    <row r="259" spans="1:34" x14ac:dyDescent="0.2">
      <c r="A259" s="55" t="s">
        <v>270</v>
      </c>
      <c r="B259" s="56">
        <f>(P259-S259)/(N259-S259-V259+Z259)</f>
        <v>0.20952380952380953</v>
      </c>
      <c r="C259" s="56">
        <f>W259/M259</f>
        <v>0.25748502994011974</v>
      </c>
      <c r="D259" s="56">
        <f>(Q259+R259+S259)/P259</f>
        <v>0.34615384615384615</v>
      </c>
      <c r="E259" s="56">
        <f>(W259+T259)/M259</f>
        <v>0.35029940119760478</v>
      </c>
      <c r="F259" s="56">
        <f>(W259/N259)+((P259+U259+X259)/(N259+U259+X259+Z259))</f>
        <v>0.5760209684437354</v>
      </c>
      <c r="G259" s="56">
        <f>S259/W259</f>
        <v>9.3023255813953487E-2</v>
      </c>
      <c r="H259" s="56">
        <f>(Y259+Z259)/W259</f>
        <v>4.6511627906976744E-2</v>
      </c>
      <c r="I259" s="56">
        <f>V259/M259</f>
        <v>0.22455089820359281</v>
      </c>
      <c r="J259" s="56">
        <f>(U259+X259)/M259</f>
        <v>0.12275449101796407</v>
      </c>
      <c r="K259" s="80">
        <f>(B259*0.7635+C259*0.7562+D259*0.75+E259*0.7248+F259*0.7021+G259*0.6285+1-H259*0.5884+1-I259*0.5276+J259*0.3663)/6.931</f>
        <v>0.46605221632465321</v>
      </c>
      <c r="L259" s="81">
        <f>K259/0.5164*100</f>
        <v>90.250235539243462</v>
      </c>
      <c r="M259" s="57">
        <v>334</v>
      </c>
      <c r="N259" s="57">
        <v>289</v>
      </c>
      <c r="O259" s="57">
        <v>40</v>
      </c>
      <c r="P259" s="57">
        <v>52</v>
      </c>
      <c r="Q259" s="57">
        <v>10</v>
      </c>
      <c r="R259" s="57">
        <v>0</v>
      </c>
      <c r="S259" s="57">
        <v>8</v>
      </c>
      <c r="T259" s="57">
        <v>31</v>
      </c>
      <c r="U259" s="57">
        <v>38</v>
      </c>
      <c r="V259" s="57">
        <v>75</v>
      </c>
      <c r="W259" s="57">
        <v>86</v>
      </c>
      <c r="X259" s="57">
        <v>3</v>
      </c>
      <c r="Y259" s="57">
        <v>0</v>
      </c>
      <c r="Z259" s="57">
        <v>4</v>
      </c>
      <c r="AA259" s="16"/>
    </row>
    <row r="260" spans="1:34" x14ac:dyDescent="0.2">
      <c r="A260" s="55" t="s">
        <v>192</v>
      </c>
      <c r="B260" s="56">
        <f>(P260-S260)/(N260-S260-V260+Z260)</f>
        <v>0.28196721311475409</v>
      </c>
      <c r="C260" s="56">
        <f>W260/M260</f>
        <v>0.29321663019693656</v>
      </c>
      <c r="D260" s="56">
        <f>(Q260+R260+S260)/P260</f>
        <v>0.25531914893617019</v>
      </c>
      <c r="E260" s="56">
        <f>(W260+T260)/M260</f>
        <v>0.37855579868708972</v>
      </c>
      <c r="F260" s="56">
        <f>(W260/N260)+((P260+U260+X260)/(N260+U260+X260+Z260))</f>
        <v>0.58077575471843157</v>
      </c>
      <c r="G260" s="56">
        <f>S260/W260</f>
        <v>5.9701492537313432E-2</v>
      </c>
      <c r="H260" s="56">
        <f>(Y260+Z260)/W260</f>
        <v>1.4925373134328358E-2</v>
      </c>
      <c r="I260" s="56">
        <f>V260/M260</f>
        <v>0.25382932166301969</v>
      </c>
      <c r="J260" s="56">
        <f>(U260+X260)/M260</f>
        <v>6.1269146608315096E-2</v>
      </c>
      <c r="K260" s="80">
        <f>(B260*0.7635+C260*0.7562+D260*0.75+E260*0.7248+F260*0.7021+G260*0.6285+1-H260*0.5884+1-I260*0.5276+J260*0.3663)/6.931</f>
        <v>0.46571987905743156</v>
      </c>
      <c r="L260" s="81">
        <f>K260/0.5164*100</f>
        <v>90.185878980912392</v>
      </c>
      <c r="M260" s="57">
        <v>457</v>
      </c>
      <c r="N260" s="57">
        <v>427</v>
      </c>
      <c r="O260" s="57">
        <v>31</v>
      </c>
      <c r="P260" s="57">
        <v>94</v>
      </c>
      <c r="Q260" s="57">
        <v>16</v>
      </c>
      <c r="R260" s="57">
        <v>0</v>
      </c>
      <c r="S260" s="57">
        <v>8</v>
      </c>
      <c r="T260" s="57">
        <v>39</v>
      </c>
      <c r="U260" s="57">
        <v>26</v>
      </c>
      <c r="V260" s="57">
        <v>116</v>
      </c>
      <c r="W260" s="57">
        <v>134</v>
      </c>
      <c r="X260" s="57">
        <v>2</v>
      </c>
      <c r="Y260" s="57">
        <v>0</v>
      </c>
      <c r="Z260" s="57">
        <v>2</v>
      </c>
      <c r="AA260" s="16"/>
    </row>
    <row r="261" spans="1:34" x14ac:dyDescent="0.2">
      <c r="A261" s="55" t="s">
        <v>137</v>
      </c>
      <c r="B261" s="56">
        <f>(P261-S261)/(N261-S261-V261+Z261)</f>
        <v>0.26277372262773724</v>
      </c>
      <c r="C261" s="56">
        <f>W261/M261</f>
        <v>0.28625235404896421</v>
      </c>
      <c r="D261" s="56">
        <f>(Q261+R261+S261)/P261</f>
        <v>0.25892857142857145</v>
      </c>
      <c r="E261" s="56">
        <f>(W261+T261)/M261</f>
        <v>0.35028248587570621</v>
      </c>
      <c r="F261" s="56">
        <f>(W261/N261)+((P261+U261+X261)/(N261+U261+X261+Z261))</f>
        <v>0.59256076166446547</v>
      </c>
      <c r="G261" s="56">
        <f>S261/W261</f>
        <v>2.6315789473684209E-2</v>
      </c>
      <c r="H261" s="56">
        <f>(Y261+Z261)/W261</f>
        <v>7.8947368421052627E-2</v>
      </c>
      <c r="I261" s="56">
        <f>V261/M261</f>
        <v>0.13935969868173259</v>
      </c>
      <c r="J261" s="56">
        <f>(U261+X261)/M261</f>
        <v>6.4030131826741998E-2</v>
      </c>
      <c r="K261" s="80">
        <f>(B261*0.7635+C261*0.7562+D261*0.75+E261*0.7248+F261*0.7021+G261*0.6285+1-H261*0.5884+1-I261*0.5276+J261*0.3663)/6.931</f>
        <v>0.46187054607210831</v>
      </c>
      <c r="L261" s="81">
        <f>K261/0.5164*100</f>
        <v>89.440462058890063</v>
      </c>
      <c r="M261" s="57">
        <v>531</v>
      </c>
      <c r="N261" s="57">
        <v>485</v>
      </c>
      <c r="O261" s="57">
        <v>54</v>
      </c>
      <c r="P261" s="57">
        <v>112</v>
      </c>
      <c r="Q261" s="57">
        <v>22</v>
      </c>
      <c r="R261" s="57">
        <v>3</v>
      </c>
      <c r="S261" s="57">
        <v>4</v>
      </c>
      <c r="T261" s="57">
        <v>34</v>
      </c>
      <c r="U261" s="57">
        <v>29</v>
      </c>
      <c r="V261" s="57">
        <v>74</v>
      </c>
      <c r="W261" s="57">
        <v>152</v>
      </c>
      <c r="X261" s="57">
        <v>5</v>
      </c>
      <c r="Y261" s="57">
        <v>8</v>
      </c>
      <c r="Z261" s="57">
        <v>4</v>
      </c>
      <c r="AA261" s="16"/>
    </row>
    <row r="262" spans="1:34" x14ac:dyDescent="0.2">
      <c r="A262" s="55" t="s">
        <v>254</v>
      </c>
      <c r="B262" s="56">
        <f>(P262-S262)/(N262-S262-V262+Z262)</f>
        <v>0.30501930501930502</v>
      </c>
      <c r="C262" s="56">
        <f>W262/M262</f>
        <v>0.29234972677595628</v>
      </c>
      <c r="D262" s="56">
        <f>(Q262+R262+S262)/P262</f>
        <v>0.23170731707317074</v>
      </c>
      <c r="E262" s="56">
        <f>(W262+T262)/M262</f>
        <v>0.37431693989071041</v>
      </c>
      <c r="F262" s="56">
        <f>(W262/N262)+((P262+U262+X262)/(N262+U262+X262+Z262))</f>
        <v>0.57596441505274765</v>
      </c>
      <c r="G262" s="56">
        <f>S262/W262</f>
        <v>2.8037383177570093E-2</v>
      </c>
      <c r="H262" s="56">
        <f>(Y262+Z262)/W262</f>
        <v>1.8691588785046728E-2</v>
      </c>
      <c r="I262" s="56">
        <f>V262/M262</f>
        <v>0.23770491803278687</v>
      </c>
      <c r="J262" s="56">
        <f>(U262+X262)/M262</f>
        <v>4.3715846994535519E-2</v>
      </c>
      <c r="K262" s="80">
        <f>(B262*0.7635+C262*0.7562+D262*0.75+E262*0.7248+F262*0.7021+G262*0.6285+1-H262*0.5884+1-I262*0.5276+J262*0.3663)/6.931</f>
        <v>0.46178769137244235</v>
      </c>
      <c r="L262" s="81">
        <f>K262/0.5164*100</f>
        <v>89.424417384283956</v>
      </c>
      <c r="M262" s="57">
        <v>366</v>
      </c>
      <c r="N262" s="57">
        <v>348</v>
      </c>
      <c r="O262" s="57">
        <v>32</v>
      </c>
      <c r="P262" s="57">
        <v>82</v>
      </c>
      <c r="Q262" s="57">
        <v>16</v>
      </c>
      <c r="R262" s="57">
        <v>0</v>
      </c>
      <c r="S262" s="57">
        <v>3</v>
      </c>
      <c r="T262" s="57">
        <v>30</v>
      </c>
      <c r="U262" s="57">
        <v>15</v>
      </c>
      <c r="V262" s="57">
        <v>87</v>
      </c>
      <c r="W262" s="57">
        <v>107</v>
      </c>
      <c r="X262" s="57">
        <v>1</v>
      </c>
      <c r="Y262" s="57">
        <v>1</v>
      </c>
      <c r="Z262" s="57">
        <v>1</v>
      </c>
      <c r="AA262" s="46"/>
      <c r="AB262" s="45"/>
      <c r="AC262" s="48"/>
      <c r="AD262" s="43"/>
      <c r="AE262" s="43"/>
      <c r="AF262" s="43"/>
      <c r="AG262" s="43"/>
      <c r="AH262" s="43"/>
    </row>
    <row r="263" spans="1:34" x14ac:dyDescent="0.2">
      <c r="A263" s="55" t="s">
        <v>144</v>
      </c>
      <c r="B263" s="56">
        <f>(P263-S263)/(N263-S263-V263+Z263)</f>
        <v>0.23684210526315788</v>
      </c>
      <c r="C263" s="56">
        <f>W263/M263</f>
        <v>0.26628352490421459</v>
      </c>
      <c r="D263" s="56">
        <f>(Q263+R263+S263)/P263</f>
        <v>0.35443037974683544</v>
      </c>
      <c r="E263" s="56">
        <f>(W263+T263)/M263</f>
        <v>0.36015325670498083</v>
      </c>
      <c r="F263" s="85">
        <f>(W263/N263)+((P263+U263+X263)/(N263+U263+X263+Z263))</f>
        <v>0.53903970000815193</v>
      </c>
      <c r="G263" s="56">
        <f>S263/W263</f>
        <v>0.11510791366906475</v>
      </c>
      <c r="H263" s="56">
        <f>(Y263+Z263)/W263</f>
        <v>2.8776978417266189E-2</v>
      </c>
      <c r="I263" s="56">
        <f>V263/M263</f>
        <v>0.36781609195402298</v>
      </c>
      <c r="J263" s="56">
        <f>(U263+X263)/M263</f>
        <v>9.1954022988505746E-2</v>
      </c>
      <c r="K263" s="80">
        <f>(B263*0.7635+C263*0.7562+D263*0.75+E263*0.7248+F263*0.7021+G263*0.6285+1-H263*0.5884+1-I263*0.5276+J263*0.3663)/6.931</f>
        <v>0.45917618319039721</v>
      </c>
      <c r="L263" s="81">
        <f>K263/0.5164*100</f>
        <v>88.918703173973128</v>
      </c>
      <c r="M263" s="57">
        <v>522</v>
      </c>
      <c r="N263" s="57">
        <v>470</v>
      </c>
      <c r="O263" s="57">
        <v>40</v>
      </c>
      <c r="P263" s="57">
        <v>79</v>
      </c>
      <c r="Q263" s="57">
        <v>12</v>
      </c>
      <c r="R263" s="57">
        <v>0</v>
      </c>
      <c r="S263" s="57">
        <v>16</v>
      </c>
      <c r="T263" s="57">
        <v>49</v>
      </c>
      <c r="U263" s="57">
        <v>41</v>
      </c>
      <c r="V263" s="57">
        <v>192</v>
      </c>
      <c r="W263" s="57">
        <v>139</v>
      </c>
      <c r="X263" s="57">
        <v>7</v>
      </c>
      <c r="Y263" s="57">
        <v>0</v>
      </c>
      <c r="Z263" s="57">
        <v>4</v>
      </c>
      <c r="AA263" s="46"/>
      <c r="AB263" s="45"/>
      <c r="AC263" s="48"/>
      <c r="AD263" s="43"/>
      <c r="AE263" s="43"/>
      <c r="AF263" s="43"/>
      <c r="AG263" s="43"/>
      <c r="AH263" s="43"/>
    </row>
    <row r="264" spans="1:34" x14ac:dyDescent="0.2">
      <c r="A264" s="55" t="s">
        <v>218</v>
      </c>
      <c r="B264" s="56">
        <f>(P264-S264)/(N264-S264-V264+Z264)</f>
        <v>0.29268292682926828</v>
      </c>
      <c r="C264" s="56">
        <f>W264/M264</f>
        <v>0.25961538461538464</v>
      </c>
      <c r="D264" s="56">
        <f>(Q264+R264+S264)/P264</f>
        <v>0.20930232558139536</v>
      </c>
      <c r="E264" s="56">
        <f>(W264+T264)/M264</f>
        <v>0.32451923076923078</v>
      </c>
      <c r="F264" s="56">
        <f>(W264/N264)+((P264+U264+X264)/(N264+U264+X264+Z264))</f>
        <v>0.60360512129380051</v>
      </c>
      <c r="G264" s="56">
        <f>S264/W264</f>
        <v>1.8518518518518517E-2</v>
      </c>
      <c r="H264" s="56">
        <f>(Y264+Z264)/W264</f>
        <v>9.2592592592592587E-3</v>
      </c>
      <c r="I264" s="56">
        <f>V264/M264</f>
        <v>0.19951923076923078</v>
      </c>
      <c r="J264" s="56">
        <f>(U264+X264)/M264</f>
        <v>0.10576923076923077</v>
      </c>
      <c r="K264" s="80">
        <f>(B264*0.7635+C264*0.7562+D264*0.75+E264*0.7248+F264*0.7021+G264*0.6285+1-H264*0.5884+1-I264*0.5276+J264*0.3663)/6.931</f>
        <v>0.45814913729706047</v>
      </c>
      <c r="L264" s="81">
        <f>K264/0.5164*100</f>
        <v>88.719817447145715</v>
      </c>
      <c r="M264" s="57">
        <v>416</v>
      </c>
      <c r="N264" s="57">
        <v>371</v>
      </c>
      <c r="O264" s="57">
        <v>37</v>
      </c>
      <c r="P264" s="57">
        <v>86</v>
      </c>
      <c r="Q264" s="57">
        <v>16</v>
      </c>
      <c r="R264" s="57">
        <v>0</v>
      </c>
      <c r="S264" s="57">
        <v>2</v>
      </c>
      <c r="T264" s="57">
        <v>27</v>
      </c>
      <c r="U264" s="57">
        <v>41</v>
      </c>
      <c r="V264" s="57">
        <v>83</v>
      </c>
      <c r="W264" s="57">
        <v>108</v>
      </c>
      <c r="X264" s="57">
        <v>3</v>
      </c>
      <c r="Y264" s="57">
        <v>0</v>
      </c>
      <c r="Z264" s="57">
        <v>1</v>
      </c>
      <c r="AA264" s="46"/>
      <c r="AB264" s="45"/>
      <c r="AC264" s="48"/>
      <c r="AD264" s="43"/>
      <c r="AE264" s="43"/>
      <c r="AF264" s="43"/>
      <c r="AG264" s="43"/>
      <c r="AH264" s="43"/>
    </row>
    <row r="265" spans="1:34" x14ac:dyDescent="0.2">
      <c r="A265" s="84" t="s">
        <v>233</v>
      </c>
      <c r="B265" s="56">
        <f>(P265-S265)/(N265-S265-V265+Z265)</f>
        <v>0.28000000000000003</v>
      </c>
      <c r="C265" s="85">
        <f>W265/M265</f>
        <v>0.23918575063613232</v>
      </c>
      <c r="D265" s="56">
        <f>(Q265+R265+S265)/P265</f>
        <v>0.2361111111111111</v>
      </c>
      <c r="E265" s="85">
        <f>(W265+T265)/M265</f>
        <v>0.2951653944020356</v>
      </c>
      <c r="F265" s="56">
        <f>(W265/N265)+((P265+U265+X265)/(N265+U265+X265+Z265))</f>
        <v>0.59114841183774192</v>
      </c>
      <c r="G265" s="56">
        <f>S265/W265</f>
        <v>2.1276595744680851E-2</v>
      </c>
      <c r="H265" s="85">
        <f>(Y265+Z265)/W265</f>
        <v>0.13829787234042554</v>
      </c>
      <c r="I265" s="56">
        <f>V265/M265</f>
        <v>0.21119592875318066</v>
      </c>
      <c r="J265" s="56">
        <f>(U265+X265)/M265</f>
        <v>0.11704834605597965</v>
      </c>
      <c r="K265" s="82">
        <f>(B265*0.7635+C265*0.7562+D265*0.75+E265*0.7248+F265*0.7021+G265*0.6285+1-H265*0.5884+1-I265*0.5276+J265*0.3663)/6.931</f>
        <v>0.44209529436860523</v>
      </c>
      <c r="L265" s="83">
        <f>K265/0.5164*100</f>
        <v>85.611017499729911</v>
      </c>
      <c r="M265" s="57">
        <v>393</v>
      </c>
      <c r="N265" s="57">
        <v>334</v>
      </c>
      <c r="O265" s="57">
        <v>52</v>
      </c>
      <c r="P265" s="57">
        <v>72</v>
      </c>
      <c r="Q265" s="57">
        <v>14</v>
      </c>
      <c r="R265" s="57">
        <v>1</v>
      </c>
      <c r="S265" s="57">
        <v>2</v>
      </c>
      <c r="T265" s="57">
        <v>22</v>
      </c>
      <c r="U265" s="57">
        <v>43</v>
      </c>
      <c r="V265" s="57">
        <v>83</v>
      </c>
      <c r="W265" s="57">
        <v>94</v>
      </c>
      <c r="X265" s="57">
        <v>3</v>
      </c>
      <c r="Y265" s="57">
        <v>12</v>
      </c>
      <c r="Z265" s="57">
        <v>1</v>
      </c>
      <c r="AA265" s="46"/>
      <c r="AB265" s="45"/>
      <c r="AC265" s="48"/>
      <c r="AD265" s="43"/>
      <c r="AE265" s="43"/>
      <c r="AF265" s="43"/>
      <c r="AG265" s="43"/>
      <c r="AH265" s="43"/>
    </row>
    <row r="266" spans="1:34" x14ac:dyDescent="0.2">
      <c r="A266" s="58"/>
      <c r="B266" s="59"/>
      <c r="C266" s="59"/>
      <c r="D266" s="59"/>
      <c r="E266" s="59"/>
      <c r="F266" s="59"/>
      <c r="G266" s="59"/>
      <c r="H266" s="59"/>
      <c r="I266" s="59"/>
      <c r="J266" s="59"/>
      <c r="K266" s="60"/>
      <c r="L266" s="61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16"/>
    </row>
  </sheetData>
  <sortState xmlns:xlrd2="http://schemas.microsoft.com/office/spreadsheetml/2017/richdata2" ref="A2:Z266">
    <sortCondition descending="1" ref="L1:L266"/>
  </sortState>
  <mergeCells count="2">
    <mergeCell ref="AH1:AS1"/>
    <mergeCell ref="AH13:AS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bEFT, 324PA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2021-08-12T05:20:48Z</dcterms:created>
  <dcterms:modified xsi:type="dcterms:W3CDTF">2021-08-12T05:37:06Z</dcterms:modified>
</cp:coreProperties>
</file>