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52f9d91ca32f297/Desktop/Projects/Baseball Workbooks/EFT Season Data/"/>
    </mc:Choice>
  </mc:AlternateContent>
  <xr:revisionPtr revIDLastSave="0" documentId="8_{5AF1E70C-AC2C-B94F-A311-DF0F71E2245D}" xr6:coauthVersionLast="47" xr6:coauthVersionMax="47" xr10:uidLastSave="{00000000-0000-0000-0000-000000000000}"/>
  <bookViews>
    <workbookView xWindow="380" yWindow="500" windowWidth="28040" windowHeight="16140" xr2:uid="{00000000-000D-0000-FFFF-FFFF00000000}"/>
  </bookViews>
  <sheets>
    <sheet name="pEFT, 112G, Min 168BF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0" i="1" l="1"/>
  <c r="C300" i="1"/>
  <c r="D300" i="1"/>
  <c r="E300" i="1"/>
  <c r="F300" i="1"/>
  <c r="G300" i="1"/>
  <c r="H300" i="1"/>
  <c r="I300" i="1"/>
  <c r="J300" i="1"/>
  <c r="K300" i="1"/>
  <c r="L300" i="1"/>
  <c r="B299" i="1"/>
  <c r="C299" i="1"/>
  <c r="D299" i="1"/>
  <c r="E299" i="1"/>
  <c r="F299" i="1"/>
  <c r="G299" i="1"/>
  <c r="H299" i="1"/>
  <c r="I299" i="1"/>
  <c r="J299" i="1"/>
  <c r="K299" i="1"/>
  <c r="L299" i="1"/>
  <c r="B298" i="1"/>
  <c r="C298" i="1"/>
  <c r="D298" i="1"/>
  <c r="E298" i="1"/>
  <c r="F298" i="1"/>
  <c r="G298" i="1"/>
  <c r="H298" i="1"/>
  <c r="I298" i="1"/>
  <c r="J298" i="1"/>
  <c r="K298" i="1"/>
  <c r="L298" i="1"/>
  <c r="B297" i="1"/>
  <c r="C297" i="1"/>
  <c r="D297" i="1"/>
  <c r="E297" i="1"/>
  <c r="F297" i="1"/>
  <c r="G297" i="1"/>
  <c r="H297" i="1"/>
  <c r="I297" i="1"/>
  <c r="J297" i="1"/>
  <c r="K297" i="1"/>
  <c r="L297" i="1"/>
  <c r="B296" i="1"/>
  <c r="C296" i="1"/>
  <c r="D296" i="1"/>
  <c r="E296" i="1"/>
  <c r="F296" i="1"/>
  <c r="G296" i="1"/>
  <c r="H296" i="1"/>
  <c r="I296" i="1"/>
  <c r="J296" i="1"/>
  <c r="K296" i="1"/>
  <c r="L296" i="1"/>
  <c r="B295" i="1"/>
  <c r="C295" i="1"/>
  <c r="D295" i="1"/>
  <c r="E295" i="1"/>
  <c r="F295" i="1"/>
  <c r="G295" i="1"/>
  <c r="H295" i="1"/>
  <c r="I295" i="1"/>
  <c r="J295" i="1"/>
  <c r="K295" i="1"/>
  <c r="L295" i="1"/>
  <c r="B294" i="1"/>
  <c r="C294" i="1"/>
  <c r="D294" i="1"/>
  <c r="E294" i="1"/>
  <c r="F294" i="1"/>
  <c r="G294" i="1"/>
  <c r="H294" i="1"/>
  <c r="I294" i="1"/>
  <c r="J294" i="1"/>
  <c r="K294" i="1"/>
  <c r="L294" i="1"/>
  <c r="B293" i="1"/>
  <c r="C293" i="1"/>
  <c r="D293" i="1"/>
  <c r="E293" i="1"/>
  <c r="F293" i="1"/>
  <c r="G293" i="1"/>
  <c r="H293" i="1"/>
  <c r="I293" i="1"/>
  <c r="J293" i="1"/>
  <c r="K293" i="1"/>
  <c r="L293" i="1"/>
  <c r="B292" i="1"/>
  <c r="C292" i="1"/>
  <c r="D292" i="1"/>
  <c r="E292" i="1"/>
  <c r="F292" i="1"/>
  <c r="G292" i="1"/>
  <c r="H292" i="1"/>
  <c r="I292" i="1"/>
  <c r="J292" i="1"/>
  <c r="K292" i="1"/>
  <c r="L292" i="1"/>
  <c r="B291" i="1"/>
  <c r="C291" i="1"/>
  <c r="D291" i="1"/>
  <c r="E291" i="1"/>
  <c r="F291" i="1"/>
  <c r="G291" i="1"/>
  <c r="H291" i="1"/>
  <c r="I291" i="1"/>
  <c r="J291" i="1"/>
  <c r="K291" i="1"/>
  <c r="L291" i="1"/>
  <c r="B290" i="1"/>
  <c r="C290" i="1"/>
  <c r="D290" i="1"/>
  <c r="E290" i="1"/>
  <c r="F290" i="1"/>
  <c r="G290" i="1"/>
  <c r="H290" i="1"/>
  <c r="I290" i="1"/>
  <c r="J290" i="1"/>
  <c r="K290" i="1"/>
  <c r="L290" i="1"/>
  <c r="B289" i="1"/>
  <c r="C289" i="1"/>
  <c r="D289" i="1"/>
  <c r="E289" i="1"/>
  <c r="F289" i="1"/>
  <c r="G289" i="1"/>
  <c r="H289" i="1"/>
  <c r="I289" i="1"/>
  <c r="J289" i="1"/>
  <c r="K289" i="1"/>
  <c r="L289" i="1"/>
  <c r="B288" i="1"/>
  <c r="C288" i="1"/>
  <c r="D288" i="1"/>
  <c r="E288" i="1"/>
  <c r="F288" i="1"/>
  <c r="G288" i="1"/>
  <c r="H288" i="1"/>
  <c r="I288" i="1"/>
  <c r="J288" i="1"/>
  <c r="K288" i="1"/>
  <c r="L288" i="1"/>
  <c r="B287" i="1"/>
  <c r="C287" i="1"/>
  <c r="D287" i="1"/>
  <c r="E287" i="1"/>
  <c r="F287" i="1"/>
  <c r="G287" i="1"/>
  <c r="H287" i="1"/>
  <c r="I287" i="1"/>
  <c r="J287" i="1"/>
  <c r="K287" i="1"/>
  <c r="L287" i="1"/>
  <c r="B286" i="1"/>
  <c r="C286" i="1"/>
  <c r="D286" i="1"/>
  <c r="E286" i="1"/>
  <c r="F286" i="1"/>
  <c r="G286" i="1"/>
  <c r="H286" i="1"/>
  <c r="I286" i="1"/>
  <c r="J286" i="1"/>
  <c r="K286" i="1"/>
  <c r="L286" i="1"/>
  <c r="B285" i="1"/>
  <c r="C285" i="1"/>
  <c r="D285" i="1"/>
  <c r="E285" i="1"/>
  <c r="F285" i="1"/>
  <c r="G285" i="1"/>
  <c r="H285" i="1"/>
  <c r="I285" i="1"/>
  <c r="J285" i="1"/>
  <c r="K285" i="1"/>
  <c r="L285" i="1"/>
  <c r="B284" i="1"/>
  <c r="C284" i="1"/>
  <c r="D284" i="1"/>
  <c r="E284" i="1"/>
  <c r="F284" i="1"/>
  <c r="G284" i="1"/>
  <c r="H284" i="1"/>
  <c r="I284" i="1"/>
  <c r="J284" i="1"/>
  <c r="K284" i="1"/>
  <c r="L284" i="1"/>
  <c r="B283" i="1"/>
  <c r="C283" i="1"/>
  <c r="D283" i="1"/>
  <c r="E283" i="1"/>
  <c r="F283" i="1"/>
  <c r="G283" i="1"/>
  <c r="H283" i="1"/>
  <c r="I283" i="1"/>
  <c r="J283" i="1"/>
  <c r="K283" i="1"/>
  <c r="L283" i="1"/>
  <c r="B282" i="1"/>
  <c r="C282" i="1"/>
  <c r="D282" i="1"/>
  <c r="E282" i="1"/>
  <c r="F282" i="1"/>
  <c r="G282" i="1"/>
  <c r="H282" i="1"/>
  <c r="I282" i="1"/>
  <c r="J282" i="1"/>
  <c r="K282" i="1"/>
  <c r="L282" i="1"/>
  <c r="B281" i="1"/>
  <c r="C281" i="1"/>
  <c r="D281" i="1"/>
  <c r="E281" i="1"/>
  <c r="F281" i="1"/>
  <c r="G281" i="1"/>
  <c r="H281" i="1"/>
  <c r="I281" i="1"/>
  <c r="J281" i="1"/>
  <c r="K281" i="1"/>
  <c r="L281" i="1"/>
  <c r="B280" i="1"/>
  <c r="C280" i="1"/>
  <c r="D280" i="1"/>
  <c r="E280" i="1"/>
  <c r="F280" i="1"/>
  <c r="G280" i="1"/>
  <c r="H280" i="1"/>
  <c r="I280" i="1"/>
  <c r="J280" i="1"/>
  <c r="K280" i="1"/>
  <c r="L280" i="1"/>
  <c r="B279" i="1"/>
  <c r="C279" i="1"/>
  <c r="D279" i="1"/>
  <c r="E279" i="1"/>
  <c r="F279" i="1"/>
  <c r="G279" i="1"/>
  <c r="H279" i="1"/>
  <c r="I279" i="1"/>
  <c r="J279" i="1"/>
  <c r="K279" i="1"/>
  <c r="L279" i="1"/>
  <c r="B278" i="1"/>
  <c r="C278" i="1"/>
  <c r="D278" i="1"/>
  <c r="E278" i="1"/>
  <c r="F278" i="1"/>
  <c r="G278" i="1"/>
  <c r="H278" i="1"/>
  <c r="I278" i="1"/>
  <c r="J278" i="1"/>
  <c r="K278" i="1"/>
  <c r="L278" i="1"/>
  <c r="B277" i="1"/>
  <c r="C277" i="1"/>
  <c r="D277" i="1"/>
  <c r="E277" i="1"/>
  <c r="F277" i="1"/>
  <c r="G277" i="1"/>
  <c r="H277" i="1"/>
  <c r="I277" i="1"/>
  <c r="J277" i="1"/>
  <c r="K277" i="1"/>
  <c r="L277" i="1"/>
  <c r="B276" i="1"/>
  <c r="C276" i="1"/>
  <c r="D276" i="1"/>
  <c r="E276" i="1"/>
  <c r="F276" i="1"/>
  <c r="G276" i="1"/>
  <c r="H276" i="1"/>
  <c r="I276" i="1"/>
  <c r="J276" i="1"/>
  <c r="K276" i="1"/>
  <c r="L276" i="1"/>
  <c r="B275" i="1"/>
  <c r="C275" i="1"/>
  <c r="D275" i="1"/>
  <c r="E275" i="1"/>
  <c r="F275" i="1"/>
  <c r="G275" i="1"/>
  <c r="H275" i="1"/>
  <c r="I275" i="1"/>
  <c r="J275" i="1"/>
  <c r="K275" i="1"/>
  <c r="L275" i="1"/>
  <c r="B274" i="1"/>
  <c r="C274" i="1"/>
  <c r="D274" i="1"/>
  <c r="E274" i="1"/>
  <c r="F274" i="1"/>
  <c r="G274" i="1"/>
  <c r="H274" i="1"/>
  <c r="I274" i="1"/>
  <c r="J274" i="1"/>
  <c r="K274" i="1"/>
  <c r="L274" i="1"/>
  <c r="B273" i="1"/>
  <c r="C273" i="1"/>
  <c r="D273" i="1"/>
  <c r="E273" i="1"/>
  <c r="F273" i="1"/>
  <c r="G273" i="1"/>
  <c r="H273" i="1"/>
  <c r="I273" i="1"/>
  <c r="J273" i="1"/>
  <c r="K273" i="1"/>
  <c r="L273" i="1"/>
  <c r="B272" i="1"/>
  <c r="C272" i="1"/>
  <c r="D272" i="1"/>
  <c r="E272" i="1"/>
  <c r="F272" i="1"/>
  <c r="G272" i="1"/>
  <c r="H272" i="1"/>
  <c r="I272" i="1"/>
  <c r="J272" i="1"/>
  <c r="K272" i="1"/>
  <c r="L272" i="1"/>
  <c r="B271" i="1"/>
  <c r="C271" i="1"/>
  <c r="D271" i="1"/>
  <c r="E271" i="1"/>
  <c r="F271" i="1"/>
  <c r="G271" i="1"/>
  <c r="H271" i="1"/>
  <c r="I271" i="1"/>
  <c r="J271" i="1"/>
  <c r="K271" i="1"/>
  <c r="L271" i="1"/>
  <c r="B270" i="1"/>
  <c r="C270" i="1"/>
  <c r="D270" i="1"/>
  <c r="E270" i="1"/>
  <c r="F270" i="1"/>
  <c r="G270" i="1"/>
  <c r="H270" i="1"/>
  <c r="I270" i="1"/>
  <c r="J270" i="1"/>
  <c r="K270" i="1"/>
  <c r="L270" i="1"/>
  <c r="B269" i="1"/>
  <c r="C269" i="1"/>
  <c r="D269" i="1"/>
  <c r="E269" i="1"/>
  <c r="F269" i="1"/>
  <c r="G269" i="1"/>
  <c r="H269" i="1"/>
  <c r="I269" i="1"/>
  <c r="J269" i="1"/>
  <c r="K269" i="1"/>
  <c r="L269" i="1"/>
  <c r="B268" i="1"/>
  <c r="C268" i="1"/>
  <c r="D268" i="1"/>
  <c r="E268" i="1"/>
  <c r="F268" i="1"/>
  <c r="G268" i="1"/>
  <c r="H268" i="1"/>
  <c r="I268" i="1"/>
  <c r="J268" i="1"/>
  <c r="K268" i="1"/>
  <c r="L268" i="1"/>
  <c r="B267" i="1"/>
  <c r="C267" i="1"/>
  <c r="D267" i="1"/>
  <c r="E267" i="1"/>
  <c r="F267" i="1"/>
  <c r="G267" i="1"/>
  <c r="H267" i="1"/>
  <c r="I267" i="1"/>
  <c r="J267" i="1"/>
  <c r="K267" i="1"/>
  <c r="L267" i="1"/>
  <c r="B266" i="1"/>
  <c r="C266" i="1"/>
  <c r="D266" i="1"/>
  <c r="E266" i="1"/>
  <c r="F266" i="1"/>
  <c r="G266" i="1"/>
  <c r="H266" i="1"/>
  <c r="I266" i="1"/>
  <c r="J266" i="1"/>
  <c r="K266" i="1"/>
  <c r="L266" i="1"/>
  <c r="B265" i="1"/>
  <c r="C265" i="1"/>
  <c r="D265" i="1"/>
  <c r="E265" i="1"/>
  <c r="F265" i="1"/>
  <c r="G265" i="1"/>
  <c r="H265" i="1"/>
  <c r="I265" i="1"/>
  <c r="J265" i="1"/>
  <c r="K265" i="1"/>
  <c r="L265" i="1"/>
  <c r="B264" i="1"/>
  <c r="C264" i="1"/>
  <c r="D264" i="1"/>
  <c r="E264" i="1"/>
  <c r="F264" i="1"/>
  <c r="G264" i="1"/>
  <c r="H264" i="1"/>
  <c r="I264" i="1"/>
  <c r="J264" i="1"/>
  <c r="K264" i="1"/>
  <c r="L264" i="1"/>
  <c r="B263" i="1"/>
  <c r="C263" i="1"/>
  <c r="D263" i="1"/>
  <c r="E263" i="1"/>
  <c r="F263" i="1"/>
  <c r="G263" i="1"/>
  <c r="H263" i="1"/>
  <c r="I263" i="1"/>
  <c r="J263" i="1"/>
  <c r="K263" i="1"/>
  <c r="L263" i="1"/>
  <c r="B262" i="1"/>
  <c r="C262" i="1"/>
  <c r="D262" i="1"/>
  <c r="E262" i="1"/>
  <c r="F262" i="1"/>
  <c r="G262" i="1"/>
  <c r="H262" i="1"/>
  <c r="I262" i="1"/>
  <c r="J262" i="1"/>
  <c r="K262" i="1"/>
  <c r="L262" i="1"/>
  <c r="B261" i="1"/>
  <c r="C261" i="1"/>
  <c r="D261" i="1"/>
  <c r="E261" i="1"/>
  <c r="F261" i="1"/>
  <c r="G261" i="1"/>
  <c r="H261" i="1"/>
  <c r="I261" i="1"/>
  <c r="J261" i="1"/>
  <c r="K261" i="1"/>
  <c r="L261" i="1"/>
  <c r="B260" i="1"/>
  <c r="C260" i="1"/>
  <c r="D260" i="1"/>
  <c r="E260" i="1"/>
  <c r="F260" i="1"/>
  <c r="G260" i="1"/>
  <c r="H260" i="1"/>
  <c r="I260" i="1"/>
  <c r="J260" i="1"/>
  <c r="K260" i="1"/>
  <c r="L260" i="1"/>
  <c r="B259" i="1"/>
  <c r="C259" i="1"/>
  <c r="D259" i="1"/>
  <c r="E259" i="1"/>
  <c r="F259" i="1"/>
  <c r="G259" i="1"/>
  <c r="H259" i="1"/>
  <c r="I259" i="1"/>
  <c r="J259" i="1"/>
  <c r="K259" i="1"/>
  <c r="L259" i="1"/>
  <c r="B258" i="1"/>
  <c r="C258" i="1"/>
  <c r="D258" i="1"/>
  <c r="E258" i="1"/>
  <c r="F258" i="1"/>
  <c r="G258" i="1"/>
  <c r="H258" i="1"/>
  <c r="I258" i="1"/>
  <c r="J258" i="1"/>
  <c r="K258" i="1"/>
  <c r="L258" i="1"/>
  <c r="B257" i="1"/>
  <c r="C257" i="1"/>
  <c r="D257" i="1"/>
  <c r="E257" i="1"/>
  <c r="F257" i="1"/>
  <c r="G257" i="1"/>
  <c r="H257" i="1"/>
  <c r="I257" i="1"/>
  <c r="J257" i="1"/>
  <c r="K257" i="1"/>
  <c r="L257" i="1"/>
  <c r="B256" i="1"/>
  <c r="C256" i="1"/>
  <c r="D256" i="1"/>
  <c r="E256" i="1"/>
  <c r="F256" i="1"/>
  <c r="G256" i="1"/>
  <c r="H256" i="1"/>
  <c r="I256" i="1"/>
  <c r="J256" i="1"/>
  <c r="K256" i="1"/>
  <c r="L256" i="1"/>
  <c r="B255" i="1"/>
  <c r="C255" i="1"/>
  <c r="D255" i="1"/>
  <c r="E255" i="1"/>
  <c r="F255" i="1"/>
  <c r="G255" i="1"/>
  <c r="H255" i="1"/>
  <c r="I255" i="1"/>
  <c r="J255" i="1"/>
  <c r="K255" i="1"/>
  <c r="L255" i="1"/>
  <c r="B254" i="1"/>
  <c r="C254" i="1"/>
  <c r="D254" i="1"/>
  <c r="E254" i="1"/>
  <c r="F254" i="1"/>
  <c r="G254" i="1"/>
  <c r="H254" i="1"/>
  <c r="I254" i="1"/>
  <c r="J254" i="1"/>
  <c r="K254" i="1"/>
  <c r="L254" i="1"/>
  <c r="B253" i="1"/>
  <c r="C253" i="1"/>
  <c r="D253" i="1"/>
  <c r="E253" i="1"/>
  <c r="F253" i="1"/>
  <c r="G253" i="1"/>
  <c r="H253" i="1"/>
  <c r="I253" i="1"/>
  <c r="J253" i="1"/>
  <c r="K253" i="1"/>
  <c r="L253" i="1"/>
  <c r="B252" i="1"/>
  <c r="C252" i="1"/>
  <c r="D252" i="1"/>
  <c r="E252" i="1"/>
  <c r="F252" i="1"/>
  <c r="G252" i="1"/>
  <c r="H252" i="1"/>
  <c r="I252" i="1"/>
  <c r="J252" i="1"/>
  <c r="K252" i="1"/>
  <c r="L252" i="1"/>
  <c r="B251" i="1"/>
  <c r="C251" i="1"/>
  <c r="D251" i="1"/>
  <c r="E251" i="1"/>
  <c r="F251" i="1"/>
  <c r="G251" i="1"/>
  <c r="H251" i="1"/>
  <c r="I251" i="1"/>
  <c r="J251" i="1"/>
  <c r="K251" i="1"/>
  <c r="L251" i="1"/>
  <c r="B250" i="1"/>
  <c r="C250" i="1"/>
  <c r="D250" i="1"/>
  <c r="E250" i="1"/>
  <c r="F250" i="1"/>
  <c r="G250" i="1"/>
  <c r="H250" i="1"/>
  <c r="I250" i="1"/>
  <c r="J250" i="1"/>
  <c r="K250" i="1"/>
  <c r="L250" i="1"/>
  <c r="B249" i="1"/>
  <c r="C249" i="1"/>
  <c r="D249" i="1"/>
  <c r="E249" i="1"/>
  <c r="F249" i="1"/>
  <c r="G249" i="1"/>
  <c r="H249" i="1"/>
  <c r="I249" i="1"/>
  <c r="J249" i="1"/>
  <c r="K249" i="1"/>
  <c r="L249" i="1"/>
  <c r="B248" i="1"/>
  <c r="C248" i="1"/>
  <c r="D248" i="1"/>
  <c r="E248" i="1"/>
  <c r="F248" i="1"/>
  <c r="G248" i="1"/>
  <c r="H248" i="1"/>
  <c r="I248" i="1"/>
  <c r="J248" i="1"/>
  <c r="K248" i="1"/>
  <c r="L248" i="1"/>
  <c r="B247" i="1"/>
  <c r="C247" i="1"/>
  <c r="D247" i="1"/>
  <c r="E247" i="1"/>
  <c r="F247" i="1"/>
  <c r="G247" i="1"/>
  <c r="H247" i="1"/>
  <c r="I247" i="1"/>
  <c r="J247" i="1"/>
  <c r="K247" i="1"/>
  <c r="L247" i="1"/>
  <c r="B246" i="1"/>
  <c r="C246" i="1"/>
  <c r="D246" i="1"/>
  <c r="E246" i="1"/>
  <c r="F246" i="1"/>
  <c r="G246" i="1"/>
  <c r="H246" i="1"/>
  <c r="I246" i="1"/>
  <c r="J246" i="1"/>
  <c r="K246" i="1"/>
  <c r="L246" i="1"/>
  <c r="B245" i="1"/>
  <c r="C245" i="1"/>
  <c r="D245" i="1"/>
  <c r="E245" i="1"/>
  <c r="F245" i="1"/>
  <c r="G245" i="1"/>
  <c r="H245" i="1"/>
  <c r="I245" i="1"/>
  <c r="J245" i="1"/>
  <c r="K245" i="1"/>
  <c r="L245" i="1"/>
  <c r="B244" i="1"/>
  <c r="C244" i="1"/>
  <c r="D244" i="1"/>
  <c r="E244" i="1"/>
  <c r="F244" i="1"/>
  <c r="G244" i="1"/>
  <c r="H244" i="1"/>
  <c r="I244" i="1"/>
  <c r="J244" i="1"/>
  <c r="K244" i="1"/>
  <c r="L244" i="1"/>
  <c r="B243" i="1"/>
  <c r="C243" i="1"/>
  <c r="D243" i="1"/>
  <c r="E243" i="1"/>
  <c r="F243" i="1"/>
  <c r="G243" i="1"/>
  <c r="H243" i="1"/>
  <c r="I243" i="1"/>
  <c r="J243" i="1"/>
  <c r="K243" i="1"/>
  <c r="L243" i="1"/>
  <c r="B242" i="1"/>
  <c r="C242" i="1"/>
  <c r="D242" i="1"/>
  <c r="E242" i="1"/>
  <c r="F242" i="1"/>
  <c r="G242" i="1"/>
  <c r="H242" i="1"/>
  <c r="I242" i="1"/>
  <c r="J242" i="1"/>
  <c r="K242" i="1"/>
  <c r="L242" i="1"/>
  <c r="B241" i="1"/>
  <c r="C241" i="1"/>
  <c r="D241" i="1"/>
  <c r="E241" i="1"/>
  <c r="F241" i="1"/>
  <c r="G241" i="1"/>
  <c r="H241" i="1"/>
  <c r="I241" i="1"/>
  <c r="J241" i="1"/>
  <c r="K241" i="1"/>
  <c r="L241" i="1"/>
  <c r="B240" i="1"/>
  <c r="C240" i="1"/>
  <c r="D240" i="1"/>
  <c r="E240" i="1"/>
  <c r="F240" i="1"/>
  <c r="G240" i="1"/>
  <c r="H240" i="1"/>
  <c r="I240" i="1"/>
  <c r="J240" i="1"/>
  <c r="K240" i="1"/>
  <c r="L240" i="1"/>
  <c r="B239" i="1"/>
  <c r="C239" i="1"/>
  <c r="D239" i="1"/>
  <c r="E239" i="1"/>
  <c r="F239" i="1"/>
  <c r="G239" i="1"/>
  <c r="H239" i="1"/>
  <c r="I239" i="1"/>
  <c r="J239" i="1"/>
  <c r="K239" i="1"/>
  <c r="L239" i="1"/>
  <c r="B238" i="1"/>
  <c r="C238" i="1"/>
  <c r="D238" i="1"/>
  <c r="E238" i="1"/>
  <c r="F238" i="1"/>
  <c r="G238" i="1"/>
  <c r="H238" i="1"/>
  <c r="I238" i="1"/>
  <c r="J238" i="1"/>
  <c r="K238" i="1"/>
  <c r="L238" i="1"/>
  <c r="B237" i="1"/>
  <c r="C237" i="1"/>
  <c r="D237" i="1"/>
  <c r="E237" i="1"/>
  <c r="F237" i="1"/>
  <c r="G237" i="1"/>
  <c r="H237" i="1"/>
  <c r="I237" i="1"/>
  <c r="J237" i="1"/>
  <c r="K237" i="1"/>
  <c r="L237" i="1"/>
  <c r="B236" i="1"/>
  <c r="C236" i="1"/>
  <c r="D236" i="1"/>
  <c r="E236" i="1"/>
  <c r="F236" i="1"/>
  <c r="G236" i="1"/>
  <c r="H236" i="1"/>
  <c r="I236" i="1"/>
  <c r="J236" i="1"/>
  <c r="K236" i="1"/>
  <c r="L236" i="1"/>
  <c r="B235" i="1"/>
  <c r="C235" i="1"/>
  <c r="D235" i="1"/>
  <c r="E235" i="1"/>
  <c r="F235" i="1"/>
  <c r="G235" i="1"/>
  <c r="H235" i="1"/>
  <c r="I235" i="1"/>
  <c r="J235" i="1"/>
  <c r="K235" i="1"/>
  <c r="L235" i="1"/>
  <c r="B234" i="1"/>
  <c r="C234" i="1"/>
  <c r="D234" i="1"/>
  <c r="E234" i="1"/>
  <c r="F234" i="1"/>
  <c r="G234" i="1"/>
  <c r="H234" i="1"/>
  <c r="I234" i="1"/>
  <c r="J234" i="1"/>
  <c r="K234" i="1"/>
  <c r="L234" i="1"/>
  <c r="B233" i="1"/>
  <c r="C233" i="1"/>
  <c r="D233" i="1"/>
  <c r="E233" i="1"/>
  <c r="F233" i="1"/>
  <c r="G233" i="1"/>
  <c r="H233" i="1"/>
  <c r="I233" i="1"/>
  <c r="J233" i="1"/>
  <c r="K233" i="1"/>
  <c r="L233" i="1"/>
  <c r="B232" i="1"/>
  <c r="C232" i="1"/>
  <c r="D232" i="1"/>
  <c r="E232" i="1"/>
  <c r="F232" i="1"/>
  <c r="G232" i="1"/>
  <c r="H232" i="1"/>
  <c r="I232" i="1"/>
  <c r="J232" i="1"/>
  <c r="K232" i="1"/>
  <c r="L232" i="1"/>
  <c r="B231" i="1"/>
  <c r="C231" i="1"/>
  <c r="D231" i="1"/>
  <c r="E231" i="1"/>
  <c r="F231" i="1"/>
  <c r="G231" i="1"/>
  <c r="H231" i="1"/>
  <c r="I231" i="1"/>
  <c r="J231" i="1"/>
  <c r="K231" i="1"/>
  <c r="L231" i="1"/>
  <c r="B230" i="1"/>
  <c r="C230" i="1"/>
  <c r="D230" i="1"/>
  <c r="E230" i="1"/>
  <c r="F230" i="1"/>
  <c r="G230" i="1"/>
  <c r="H230" i="1"/>
  <c r="I230" i="1"/>
  <c r="J230" i="1"/>
  <c r="K230" i="1"/>
  <c r="L230" i="1"/>
  <c r="B229" i="1"/>
  <c r="C229" i="1"/>
  <c r="D229" i="1"/>
  <c r="E229" i="1"/>
  <c r="F229" i="1"/>
  <c r="G229" i="1"/>
  <c r="H229" i="1"/>
  <c r="I229" i="1"/>
  <c r="J229" i="1"/>
  <c r="K229" i="1"/>
  <c r="L229" i="1"/>
  <c r="B228" i="1"/>
  <c r="C228" i="1"/>
  <c r="D228" i="1"/>
  <c r="E228" i="1"/>
  <c r="F228" i="1"/>
  <c r="G228" i="1"/>
  <c r="H228" i="1"/>
  <c r="I228" i="1"/>
  <c r="J228" i="1"/>
  <c r="K228" i="1"/>
  <c r="L228" i="1"/>
  <c r="B227" i="1"/>
  <c r="C227" i="1"/>
  <c r="D227" i="1"/>
  <c r="E227" i="1"/>
  <c r="F227" i="1"/>
  <c r="G227" i="1"/>
  <c r="H227" i="1"/>
  <c r="I227" i="1"/>
  <c r="J227" i="1"/>
  <c r="K227" i="1"/>
  <c r="L227" i="1"/>
  <c r="B226" i="1"/>
  <c r="C226" i="1"/>
  <c r="D226" i="1"/>
  <c r="E226" i="1"/>
  <c r="F226" i="1"/>
  <c r="G226" i="1"/>
  <c r="H226" i="1"/>
  <c r="I226" i="1"/>
  <c r="J226" i="1"/>
  <c r="K226" i="1"/>
  <c r="L226" i="1"/>
  <c r="B225" i="1"/>
  <c r="C225" i="1"/>
  <c r="D225" i="1"/>
  <c r="E225" i="1"/>
  <c r="F225" i="1"/>
  <c r="G225" i="1"/>
  <c r="H225" i="1"/>
  <c r="I225" i="1"/>
  <c r="J225" i="1"/>
  <c r="K225" i="1"/>
  <c r="L225" i="1"/>
  <c r="B224" i="1"/>
  <c r="C224" i="1"/>
  <c r="D224" i="1"/>
  <c r="E224" i="1"/>
  <c r="F224" i="1"/>
  <c r="G224" i="1"/>
  <c r="H224" i="1"/>
  <c r="I224" i="1"/>
  <c r="J224" i="1"/>
  <c r="K224" i="1"/>
  <c r="L224" i="1"/>
  <c r="B223" i="1"/>
  <c r="C223" i="1"/>
  <c r="D223" i="1"/>
  <c r="E223" i="1"/>
  <c r="F223" i="1"/>
  <c r="G223" i="1"/>
  <c r="H223" i="1"/>
  <c r="I223" i="1"/>
  <c r="J223" i="1"/>
  <c r="K223" i="1"/>
  <c r="L223" i="1"/>
  <c r="B222" i="1"/>
  <c r="C222" i="1"/>
  <c r="D222" i="1"/>
  <c r="E222" i="1"/>
  <c r="F222" i="1"/>
  <c r="G222" i="1"/>
  <c r="H222" i="1"/>
  <c r="I222" i="1"/>
  <c r="J222" i="1"/>
  <c r="K222" i="1"/>
  <c r="L222" i="1"/>
  <c r="B221" i="1"/>
  <c r="C221" i="1"/>
  <c r="D221" i="1"/>
  <c r="E221" i="1"/>
  <c r="F221" i="1"/>
  <c r="G221" i="1"/>
  <c r="H221" i="1"/>
  <c r="I221" i="1"/>
  <c r="J221" i="1"/>
  <c r="K221" i="1"/>
  <c r="L221" i="1"/>
  <c r="B220" i="1"/>
  <c r="C220" i="1"/>
  <c r="D220" i="1"/>
  <c r="E220" i="1"/>
  <c r="F220" i="1"/>
  <c r="G220" i="1"/>
  <c r="H220" i="1"/>
  <c r="I220" i="1"/>
  <c r="J220" i="1"/>
  <c r="K220" i="1"/>
  <c r="L220" i="1"/>
  <c r="B219" i="1"/>
  <c r="C219" i="1"/>
  <c r="D219" i="1"/>
  <c r="E219" i="1"/>
  <c r="F219" i="1"/>
  <c r="G219" i="1"/>
  <c r="H219" i="1"/>
  <c r="I219" i="1"/>
  <c r="J219" i="1"/>
  <c r="K219" i="1"/>
  <c r="L219" i="1"/>
  <c r="B218" i="1"/>
  <c r="C218" i="1"/>
  <c r="D218" i="1"/>
  <c r="E218" i="1"/>
  <c r="F218" i="1"/>
  <c r="G218" i="1"/>
  <c r="H218" i="1"/>
  <c r="I218" i="1"/>
  <c r="J218" i="1"/>
  <c r="K218" i="1"/>
  <c r="L218" i="1"/>
  <c r="B217" i="1"/>
  <c r="C217" i="1"/>
  <c r="D217" i="1"/>
  <c r="E217" i="1"/>
  <c r="F217" i="1"/>
  <c r="G217" i="1"/>
  <c r="H217" i="1"/>
  <c r="I217" i="1"/>
  <c r="J217" i="1"/>
  <c r="K217" i="1"/>
  <c r="L217" i="1"/>
  <c r="B216" i="1"/>
  <c r="C216" i="1"/>
  <c r="D216" i="1"/>
  <c r="E216" i="1"/>
  <c r="F216" i="1"/>
  <c r="G216" i="1"/>
  <c r="H216" i="1"/>
  <c r="I216" i="1"/>
  <c r="J216" i="1"/>
  <c r="K216" i="1"/>
  <c r="L216" i="1"/>
  <c r="B215" i="1"/>
  <c r="C215" i="1"/>
  <c r="D215" i="1"/>
  <c r="E215" i="1"/>
  <c r="F215" i="1"/>
  <c r="G215" i="1"/>
  <c r="H215" i="1"/>
  <c r="I215" i="1"/>
  <c r="J215" i="1"/>
  <c r="K215" i="1"/>
  <c r="L215" i="1"/>
  <c r="B214" i="1"/>
  <c r="C214" i="1"/>
  <c r="D214" i="1"/>
  <c r="E214" i="1"/>
  <c r="F214" i="1"/>
  <c r="G214" i="1"/>
  <c r="H214" i="1"/>
  <c r="I214" i="1"/>
  <c r="J214" i="1"/>
  <c r="K214" i="1"/>
  <c r="L214" i="1"/>
  <c r="B213" i="1"/>
  <c r="C213" i="1"/>
  <c r="D213" i="1"/>
  <c r="E213" i="1"/>
  <c r="F213" i="1"/>
  <c r="G213" i="1"/>
  <c r="H213" i="1"/>
  <c r="I213" i="1"/>
  <c r="J213" i="1"/>
  <c r="K213" i="1"/>
  <c r="L213" i="1"/>
  <c r="B212" i="1"/>
  <c r="C212" i="1"/>
  <c r="D212" i="1"/>
  <c r="E212" i="1"/>
  <c r="F212" i="1"/>
  <c r="G212" i="1"/>
  <c r="H212" i="1"/>
  <c r="I212" i="1"/>
  <c r="J212" i="1"/>
  <c r="K212" i="1"/>
  <c r="L212" i="1"/>
  <c r="B211" i="1"/>
  <c r="C211" i="1"/>
  <c r="D211" i="1"/>
  <c r="E211" i="1"/>
  <c r="F211" i="1"/>
  <c r="G211" i="1"/>
  <c r="H211" i="1"/>
  <c r="I211" i="1"/>
  <c r="J211" i="1"/>
  <c r="K211" i="1"/>
  <c r="L211" i="1"/>
  <c r="B210" i="1"/>
  <c r="C210" i="1"/>
  <c r="D210" i="1"/>
  <c r="E210" i="1"/>
  <c r="F210" i="1"/>
  <c r="G210" i="1"/>
  <c r="H210" i="1"/>
  <c r="I210" i="1"/>
  <c r="J210" i="1"/>
  <c r="K210" i="1"/>
  <c r="L210" i="1"/>
  <c r="B209" i="1"/>
  <c r="C209" i="1"/>
  <c r="D209" i="1"/>
  <c r="E209" i="1"/>
  <c r="F209" i="1"/>
  <c r="G209" i="1"/>
  <c r="H209" i="1"/>
  <c r="I209" i="1"/>
  <c r="J209" i="1"/>
  <c r="K209" i="1"/>
  <c r="L209" i="1"/>
  <c r="B208" i="1"/>
  <c r="C208" i="1"/>
  <c r="D208" i="1"/>
  <c r="E208" i="1"/>
  <c r="F208" i="1"/>
  <c r="G208" i="1"/>
  <c r="H208" i="1"/>
  <c r="I208" i="1"/>
  <c r="J208" i="1"/>
  <c r="K208" i="1"/>
  <c r="L208" i="1"/>
  <c r="B207" i="1"/>
  <c r="C207" i="1"/>
  <c r="D207" i="1"/>
  <c r="E207" i="1"/>
  <c r="F207" i="1"/>
  <c r="G207" i="1"/>
  <c r="H207" i="1"/>
  <c r="I207" i="1"/>
  <c r="J207" i="1"/>
  <c r="K207" i="1"/>
  <c r="L207" i="1"/>
  <c r="B206" i="1"/>
  <c r="C206" i="1"/>
  <c r="D206" i="1"/>
  <c r="E206" i="1"/>
  <c r="F206" i="1"/>
  <c r="G206" i="1"/>
  <c r="H206" i="1"/>
  <c r="I206" i="1"/>
  <c r="J206" i="1"/>
  <c r="K206" i="1"/>
  <c r="L206" i="1"/>
  <c r="B205" i="1"/>
  <c r="C205" i="1"/>
  <c r="D205" i="1"/>
  <c r="E205" i="1"/>
  <c r="F205" i="1"/>
  <c r="G205" i="1"/>
  <c r="H205" i="1"/>
  <c r="I205" i="1"/>
  <c r="J205" i="1"/>
  <c r="K205" i="1"/>
  <c r="L205" i="1"/>
  <c r="B204" i="1"/>
  <c r="C204" i="1"/>
  <c r="D204" i="1"/>
  <c r="E204" i="1"/>
  <c r="F204" i="1"/>
  <c r="G204" i="1"/>
  <c r="H204" i="1"/>
  <c r="I204" i="1"/>
  <c r="J204" i="1"/>
  <c r="K204" i="1"/>
  <c r="L204" i="1"/>
  <c r="B203" i="1"/>
  <c r="C203" i="1"/>
  <c r="D203" i="1"/>
  <c r="E203" i="1"/>
  <c r="F203" i="1"/>
  <c r="G203" i="1"/>
  <c r="H203" i="1"/>
  <c r="I203" i="1"/>
  <c r="J203" i="1"/>
  <c r="K203" i="1"/>
  <c r="L203" i="1"/>
  <c r="B202" i="1"/>
  <c r="C202" i="1"/>
  <c r="D202" i="1"/>
  <c r="E202" i="1"/>
  <c r="F202" i="1"/>
  <c r="G202" i="1"/>
  <c r="H202" i="1"/>
  <c r="I202" i="1"/>
  <c r="J202" i="1"/>
  <c r="K202" i="1"/>
  <c r="L202" i="1"/>
  <c r="B201" i="1"/>
  <c r="C201" i="1"/>
  <c r="D201" i="1"/>
  <c r="E201" i="1"/>
  <c r="F201" i="1"/>
  <c r="G201" i="1"/>
  <c r="H201" i="1"/>
  <c r="I201" i="1"/>
  <c r="J201" i="1"/>
  <c r="K201" i="1"/>
  <c r="L201" i="1"/>
  <c r="B200" i="1"/>
  <c r="C200" i="1"/>
  <c r="D200" i="1"/>
  <c r="E200" i="1"/>
  <c r="F200" i="1"/>
  <c r="G200" i="1"/>
  <c r="H200" i="1"/>
  <c r="I200" i="1"/>
  <c r="J200" i="1"/>
  <c r="K200" i="1"/>
  <c r="L200" i="1"/>
  <c r="B199" i="1"/>
  <c r="C199" i="1"/>
  <c r="D199" i="1"/>
  <c r="E199" i="1"/>
  <c r="F199" i="1"/>
  <c r="G199" i="1"/>
  <c r="H199" i="1"/>
  <c r="I199" i="1"/>
  <c r="J199" i="1"/>
  <c r="K199" i="1"/>
  <c r="L199" i="1"/>
  <c r="B198" i="1"/>
  <c r="C198" i="1"/>
  <c r="D198" i="1"/>
  <c r="E198" i="1"/>
  <c r="F198" i="1"/>
  <c r="G198" i="1"/>
  <c r="H198" i="1"/>
  <c r="I198" i="1"/>
  <c r="J198" i="1"/>
  <c r="K198" i="1"/>
  <c r="L198" i="1"/>
  <c r="B197" i="1"/>
  <c r="C197" i="1"/>
  <c r="D197" i="1"/>
  <c r="E197" i="1"/>
  <c r="F197" i="1"/>
  <c r="G197" i="1"/>
  <c r="H197" i="1"/>
  <c r="I197" i="1"/>
  <c r="J197" i="1"/>
  <c r="K197" i="1"/>
  <c r="L197" i="1"/>
  <c r="B196" i="1"/>
  <c r="C196" i="1"/>
  <c r="D196" i="1"/>
  <c r="E196" i="1"/>
  <c r="F196" i="1"/>
  <c r="G196" i="1"/>
  <c r="H196" i="1"/>
  <c r="I196" i="1"/>
  <c r="J196" i="1"/>
  <c r="K196" i="1"/>
  <c r="L196" i="1"/>
  <c r="B195" i="1"/>
  <c r="C195" i="1"/>
  <c r="D195" i="1"/>
  <c r="E195" i="1"/>
  <c r="F195" i="1"/>
  <c r="G195" i="1"/>
  <c r="H195" i="1"/>
  <c r="I195" i="1"/>
  <c r="J195" i="1"/>
  <c r="K195" i="1"/>
  <c r="L195" i="1"/>
  <c r="B194" i="1"/>
  <c r="C194" i="1"/>
  <c r="D194" i="1"/>
  <c r="E194" i="1"/>
  <c r="F194" i="1"/>
  <c r="G194" i="1"/>
  <c r="H194" i="1"/>
  <c r="I194" i="1"/>
  <c r="J194" i="1"/>
  <c r="K194" i="1"/>
  <c r="L194" i="1"/>
  <c r="B193" i="1"/>
  <c r="C193" i="1"/>
  <c r="D193" i="1"/>
  <c r="E193" i="1"/>
  <c r="F193" i="1"/>
  <c r="G193" i="1"/>
  <c r="H193" i="1"/>
  <c r="I193" i="1"/>
  <c r="J193" i="1"/>
  <c r="K193" i="1"/>
  <c r="L193" i="1"/>
  <c r="B192" i="1"/>
  <c r="C192" i="1"/>
  <c r="D192" i="1"/>
  <c r="E192" i="1"/>
  <c r="F192" i="1"/>
  <c r="G192" i="1"/>
  <c r="H192" i="1"/>
  <c r="I192" i="1"/>
  <c r="J192" i="1"/>
  <c r="K192" i="1"/>
  <c r="L192" i="1"/>
  <c r="B191" i="1"/>
  <c r="C191" i="1"/>
  <c r="D191" i="1"/>
  <c r="E191" i="1"/>
  <c r="F191" i="1"/>
  <c r="G191" i="1"/>
  <c r="H191" i="1"/>
  <c r="I191" i="1"/>
  <c r="J191" i="1"/>
  <c r="K191" i="1"/>
  <c r="L191" i="1"/>
  <c r="B190" i="1"/>
  <c r="C190" i="1"/>
  <c r="D190" i="1"/>
  <c r="E190" i="1"/>
  <c r="F190" i="1"/>
  <c r="G190" i="1"/>
  <c r="H190" i="1"/>
  <c r="I190" i="1"/>
  <c r="J190" i="1"/>
  <c r="K190" i="1"/>
  <c r="L190" i="1"/>
  <c r="B189" i="1"/>
  <c r="C189" i="1"/>
  <c r="D189" i="1"/>
  <c r="E189" i="1"/>
  <c r="F189" i="1"/>
  <c r="G189" i="1"/>
  <c r="H189" i="1"/>
  <c r="I189" i="1"/>
  <c r="J189" i="1"/>
  <c r="K189" i="1"/>
  <c r="L189" i="1"/>
  <c r="B188" i="1"/>
  <c r="C188" i="1"/>
  <c r="D188" i="1"/>
  <c r="E188" i="1"/>
  <c r="F188" i="1"/>
  <c r="G188" i="1"/>
  <c r="H188" i="1"/>
  <c r="I188" i="1"/>
  <c r="J188" i="1"/>
  <c r="K188" i="1"/>
  <c r="L188" i="1"/>
  <c r="B187" i="1"/>
  <c r="C187" i="1"/>
  <c r="D187" i="1"/>
  <c r="E187" i="1"/>
  <c r="F187" i="1"/>
  <c r="G187" i="1"/>
  <c r="H187" i="1"/>
  <c r="I187" i="1"/>
  <c r="J187" i="1"/>
  <c r="K187" i="1"/>
  <c r="L187" i="1"/>
  <c r="B186" i="1"/>
  <c r="C186" i="1"/>
  <c r="D186" i="1"/>
  <c r="E186" i="1"/>
  <c r="F186" i="1"/>
  <c r="G186" i="1"/>
  <c r="H186" i="1"/>
  <c r="I186" i="1"/>
  <c r="J186" i="1"/>
  <c r="K186" i="1"/>
  <c r="L186" i="1"/>
  <c r="B185" i="1"/>
  <c r="C185" i="1"/>
  <c r="D185" i="1"/>
  <c r="E185" i="1"/>
  <c r="F185" i="1"/>
  <c r="G185" i="1"/>
  <c r="H185" i="1"/>
  <c r="I185" i="1"/>
  <c r="J185" i="1"/>
  <c r="K185" i="1"/>
  <c r="L185" i="1"/>
  <c r="B184" i="1"/>
  <c r="C184" i="1"/>
  <c r="D184" i="1"/>
  <c r="E184" i="1"/>
  <c r="F184" i="1"/>
  <c r="G184" i="1"/>
  <c r="H184" i="1"/>
  <c r="I184" i="1"/>
  <c r="J184" i="1"/>
  <c r="K184" i="1"/>
  <c r="L184" i="1"/>
  <c r="B183" i="1"/>
  <c r="C183" i="1"/>
  <c r="D183" i="1"/>
  <c r="E183" i="1"/>
  <c r="F183" i="1"/>
  <c r="G183" i="1"/>
  <c r="H183" i="1"/>
  <c r="I183" i="1"/>
  <c r="J183" i="1"/>
  <c r="K183" i="1"/>
  <c r="L183" i="1"/>
  <c r="B182" i="1"/>
  <c r="C182" i="1"/>
  <c r="D182" i="1"/>
  <c r="E182" i="1"/>
  <c r="F182" i="1"/>
  <c r="G182" i="1"/>
  <c r="H182" i="1"/>
  <c r="I182" i="1"/>
  <c r="J182" i="1"/>
  <c r="K182" i="1"/>
  <c r="L182" i="1"/>
  <c r="B181" i="1"/>
  <c r="C181" i="1"/>
  <c r="D181" i="1"/>
  <c r="E181" i="1"/>
  <c r="F181" i="1"/>
  <c r="G181" i="1"/>
  <c r="H181" i="1"/>
  <c r="I181" i="1"/>
  <c r="J181" i="1"/>
  <c r="K181" i="1"/>
  <c r="L181" i="1"/>
  <c r="B180" i="1"/>
  <c r="C180" i="1"/>
  <c r="D180" i="1"/>
  <c r="E180" i="1"/>
  <c r="F180" i="1"/>
  <c r="G180" i="1"/>
  <c r="H180" i="1"/>
  <c r="I180" i="1"/>
  <c r="J180" i="1"/>
  <c r="K180" i="1"/>
  <c r="L180" i="1"/>
  <c r="B179" i="1"/>
  <c r="C179" i="1"/>
  <c r="D179" i="1"/>
  <c r="E179" i="1"/>
  <c r="F179" i="1"/>
  <c r="G179" i="1"/>
  <c r="H179" i="1"/>
  <c r="I179" i="1"/>
  <c r="J179" i="1"/>
  <c r="K179" i="1"/>
  <c r="L179" i="1"/>
  <c r="B178" i="1"/>
  <c r="C178" i="1"/>
  <c r="D178" i="1"/>
  <c r="E178" i="1"/>
  <c r="F178" i="1"/>
  <c r="G178" i="1"/>
  <c r="H178" i="1"/>
  <c r="I178" i="1"/>
  <c r="J178" i="1"/>
  <c r="K178" i="1"/>
  <c r="L178" i="1"/>
  <c r="B177" i="1"/>
  <c r="C177" i="1"/>
  <c r="D177" i="1"/>
  <c r="E177" i="1"/>
  <c r="F177" i="1"/>
  <c r="G177" i="1"/>
  <c r="H177" i="1"/>
  <c r="I177" i="1"/>
  <c r="J177" i="1"/>
  <c r="K177" i="1"/>
  <c r="L177" i="1"/>
  <c r="B176" i="1"/>
  <c r="C176" i="1"/>
  <c r="D176" i="1"/>
  <c r="E176" i="1"/>
  <c r="F176" i="1"/>
  <c r="G176" i="1"/>
  <c r="H176" i="1"/>
  <c r="I176" i="1"/>
  <c r="J176" i="1"/>
  <c r="K176" i="1"/>
  <c r="L176" i="1"/>
  <c r="B175" i="1"/>
  <c r="C175" i="1"/>
  <c r="D175" i="1"/>
  <c r="E175" i="1"/>
  <c r="F175" i="1"/>
  <c r="G175" i="1"/>
  <c r="H175" i="1"/>
  <c r="I175" i="1"/>
  <c r="J175" i="1"/>
  <c r="K175" i="1"/>
  <c r="L175" i="1"/>
  <c r="B174" i="1"/>
  <c r="C174" i="1"/>
  <c r="D174" i="1"/>
  <c r="E174" i="1"/>
  <c r="F174" i="1"/>
  <c r="G174" i="1"/>
  <c r="H174" i="1"/>
  <c r="I174" i="1"/>
  <c r="J174" i="1"/>
  <c r="K174" i="1"/>
  <c r="L174" i="1"/>
  <c r="B173" i="1"/>
  <c r="C173" i="1"/>
  <c r="D173" i="1"/>
  <c r="E173" i="1"/>
  <c r="F173" i="1"/>
  <c r="G173" i="1"/>
  <c r="H173" i="1"/>
  <c r="I173" i="1"/>
  <c r="J173" i="1"/>
  <c r="K173" i="1"/>
  <c r="L173" i="1"/>
  <c r="B172" i="1"/>
  <c r="C172" i="1"/>
  <c r="D172" i="1"/>
  <c r="E172" i="1"/>
  <c r="F172" i="1"/>
  <c r="G172" i="1"/>
  <c r="H172" i="1"/>
  <c r="I172" i="1"/>
  <c r="J172" i="1"/>
  <c r="K172" i="1"/>
  <c r="L172" i="1"/>
  <c r="B171" i="1"/>
  <c r="C171" i="1"/>
  <c r="D171" i="1"/>
  <c r="E171" i="1"/>
  <c r="F171" i="1"/>
  <c r="G171" i="1"/>
  <c r="H171" i="1"/>
  <c r="I171" i="1"/>
  <c r="J171" i="1"/>
  <c r="K171" i="1"/>
  <c r="L171" i="1"/>
  <c r="B170" i="1"/>
  <c r="C170" i="1"/>
  <c r="D170" i="1"/>
  <c r="E170" i="1"/>
  <c r="F170" i="1"/>
  <c r="G170" i="1"/>
  <c r="H170" i="1"/>
  <c r="I170" i="1"/>
  <c r="J170" i="1"/>
  <c r="K170" i="1"/>
  <c r="L170" i="1"/>
  <c r="B169" i="1"/>
  <c r="C169" i="1"/>
  <c r="D169" i="1"/>
  <c r="E169" i="1"/>
  <c r="F169" i="1"/>
  <c r="G169" i="1"/>
  <c r="H169" i="1"/>
  <c r="I169" i="1"/>
  <c r="J169" i="1"/>
  <c r="K169" i="1"/>
  <c r="L169" i="1"/>
  <c r="B168" i="1"/>
  <c r="C168" i="1"/>
  <c r="D168" i="1"/>
  <c r="E168" i="1"/>
  <c r="F168" i="1"/>
  <c r="G168" i="1"/>
  <c r="H168" i="1"/>
  <c r="I168" i="1"/>
  <c r="J168" i="1"/>
  <c r="K168" i="1"/>
  <c r="L168" i="1"/>
  <c r="B167" i="1"/>
  <c r="C167" i="1"/>
  <c r="D167" i="1"/>
  <c r="E167" i="1"/>
  <c r="F167" i="1"/>
  <c r="G167" i="1"/>
  <c r="H167" i="1"/>
  <c r="I167" i="1"/>
  <c r="J167" i="1"/>
  <c r="K167" i="1"/>
  <c r="L167" i="1"/>
  <c r="B166" i="1"/>
  <c r="C166" i="1"/>
  <c r="D166" i="1"/>
  <c r="E166" i="1"/>
  <c r="F166" i="1"/>
  <c r="G166" i="1"/>
  <c r="H166" i="1"/>
  <c r="I166" i="1"/>
  <c r="J166" i="1"/>
  <c r="K166" i="1"/>
  <c r="L166" i="1"/>
  <c r="B165" i="1"/>
  <c r="C165" i="1"/>
  <c r="D165" i="1"/>
  <c r="E165" i="1"/>
  <c r="F165" i="1"/>
  <c r="G165" i="1"/>
  <c r="H165" i="1"/>
  <c r="I165" i="1"/>
  <c r="J165" i="1"/>
  <c r="K165" i="1"/>
  <c r="L165" i="1"/>
  <c r="B164" i="1"/>
  <c r="C164" i="1"/>
  <c r="D164" i="1"/>
  <c r="E164" i="1"/>
  <c r="F164" i="1"/>
  <c r="G164" i="1"/>
  <c r="H164" i="1"/>
  <c r="I164" i="1"/>
  <c r="J164" i="1"/>
  <c r="K164" i="1"/>
  <c r="L164" i="1"/>
  <c r="B163" i="1"/>
  <c r="C163" i="1"/>
  <c r="D163" i="1"/>
  <c r="E163" i="1"/>
  <c r="F163" i="1"/>
  <c r="G163" i="1"/>
  <c r="H163" i="1"/>
  <c r="I163" i="1"/>
  <c r="J163" i="1"/>
  <c r="K163" i="1"/>
  <c r="L163" i="1"/>
  <c r="B162" i="1"/>
  <c r="C162" i="1"/>
  <c r="D162" i="1"/>
  <c r="E162" i="1"/>
  <c r="F162" i="1"/>
  <c r="G162" i="1"/>
  <c r="H162" i="1"/>
  <c r="I162" i="1"/>
  <c r="J162" i="1"/>
  <c r="K162" i="1"/>
  <c r="L162" i="1"/>
  <c r="B161" i="1"/>
  <c r="C161" i="1"/>
  <c r="D161" i="1"/>
  <c r="E161" i="1"/>
  <c r="F161" i="1"/>
  <c r="G161" i="1"/>
  <c r="H161" i="1"/>
  <c r="I161" i="1"/>
  <c r="J161" i="1"/>
  <c r="K161" i="1"/>
  <c r="L161" i="1"/>
  <c r="B160" i="1"/>
  <c r="C160" i="1"/>
  <c r="D160" i="1"/>
  <c r="E160" i="1"/>
  <c r="F160" i="1"/>
  <c r="G160" i="1"/>
  <c r="H160" i="1"/>
  <c r="I160" i="1"/>
  <c r="J160" i="1"/>
  <c r="K160" i="1"/>
  <c r="L160" i="1"/>
  <c r="B159" i="1"/>
  <c r="C159" i="1"/>
  <c r="D159" i="1"/>
  <c r="E159" i="1"/>
  <c r="F159" i="1"/>
  <c r="G159" i="1"/>
  <c r="H159" i="1"/>
  <c r="I159" i="1"/>
  <c r="J159" i="1"/>
  <c r="K159" i="1"/>
  <c r="L159" i="1"/>
  <c r="B158" i="1"/>
  <c r="C158" i="1"/>
  <c r="D158" i="1"/>
  <c r="E158" i="1"/>
  <c r="F158" i="1"/>
  <c r="G158" i="1"/>
  <c r="H158" i="1"/>
  <c r="I158" i="1"/>
  <c r="J158" i="1"/>
  <c r="K158" i="1"/>
  <c r="L158" i="1"/>
  <c r="B157" i="1"/>
  <c r="C157" i="1"/>
  <c r="D157" i="1"/>
  <c r="E157" i="1"/>
  <c r="F157" i="1"/>
  <c r="G157" i="1"/>
  <c r="H157" i="1"/>
  <c r="I157" i="1"/>
  <c r="J157" i="1"/>
  <c r="K157" i="1"/>
  <c r="L157" i="1"/>
  <c r="B156" i="1"/>
  <c r="C156" i="1"/>
  <c r="D156" i="1"/>
  <c r="E156" i="1"/>
  <c r="F156" i="1"/>
  <c r="G156" i="1"/>
  <c r="H156" i="1"/>
  <c r="I156" i="1"/>
  <c r="J156" i="1"/>
  <c r="K156" i="1"/>
  <c r="L156" i="1"/>
  <c r="B155" i="1"/>
  <c r="C155" i="1"/>
  <c r="D155" i="1"/>
  <c r="E155" i="1"/>
  <c r="F155" i="1"/>
  <c r="G155" i="1"/>
  <c r="H155" i="1"/>
  <c r="I155" i="1"/>
  <c r="J155" i="1"/>
  <c r="K155" i="1"/>
  <c r="L155" i="1"/>
  <c r="B154" i="1"/>
  <c r="C154" i="1"/>
  <c r="D154" i="1"/>
  <c r="E154" i="1"/>
  <c r="F154" i="1"/>
  <c r="G154" i="1"/>
  <c r="H154" i="1"/>
  <c r="I154" i="1"/>
  <c r="J154" i="1"/>
  <c r="K154" i="1"/>
  <c r="L154" i="1"/>
  <c r="B153" i="1"/>
  <c r="C153" i="1"/>
  <c r="D153" i="1"/>
  <c r="E153" i="1"/>
  <c r="F153" i="1"/>
  <c r="G153" i="1"/>
  <c r="H153" i="1"/>
  <c r="I153" i="1"/>
  <c r="J153" i="1"/>
  <c r="K153" i="1"/>
  <c r="L153" i="1"/>
  <c r="B152" i="1"/>
  <c r="C152" i="1"/>
  <c r="D152" i="1"/>
  <c r="E152" i="1"/>
  <c r="F152" i="1"/>
  <c r="G152" i="1"/>
  <c r="H152" i="1"/>
  <c r="I152" i="1"/>
  <c r="J152" i="1"/>
  <c r="K152" i="1"/>
  <c r="L152" i="1"/>
  <c r="B151" i="1"/>
  <c r="C151" i="1"/>
  <c r="D151" i="1"/>
  <c r="E151" i="1"/>
  <c r="F151" i="1"/>
  <c r="G151" i="1"/>
  <c r="H151" i="1"/>
  <c r="I151" i="1"/>
  <c r="J151" i="1"/>
  <c r="K151" i="1"/>
  <c r="L151" i="1"/>
  <c r="B150" i="1"/>
  <c r="C150" i="1"/>
  <c r="D150" i="1"/>
  <c r="E150" i="1"/>
  <c r="F150" i="1"/>
  <c r="G150" i="1"/>
  <c r="H150" i="1"/>
  <c r="I150" i="1"/>
  <c r="J150" i="1"/>
  <c r="K150" i="1"/>
  <c r="L150" i="1"/>
  <c r="B149" i="1"/>
  <c r="C149" i="1"/>
  <c r="D149" i="1"/>
  <c r="E149" i="1"/>
  <c r="F149" i="1"/>
  <c r="G149" i="1"/>
  <c r="H149" i="1"/>
  <c r="I149" i="1"/>
  <c r="J149" i="1"/>
  <c r="K149" i="1"/>
  <c r="L149" i="1"/>
  <c r="B148" i="1"/>
  <c r="C148" i="1"/>
  <c r="D148" i="1"/>
  <c r="E148" i="1"/>
  <c r="F148" i="1"/>
  <c r="G148" i="1"/>
  <c r="H148" i="1"/>
  <c r="I148" i="1"/>
  <c r="J148" i="1"/>
  <c r="K148" i="1"/>
  <c r="L148" i="1"/>
  <c r="B147" i="1"/>
  <c r="C147" i="1"/>
  <c r="D147" i="1"/>
  <c r="E147" i="1"/>
  <c r="F147" i="1"/>
  <c r="G147" i="1"/>
  <c r="H147" i="1"/>
  <c r="I147" i="1"/>
  <c r="J147" i="1"/>
  <c r="K147" i="1"/>
  <c r="L147" i="1"/>
  <c r="B146" i="1"/>
  <c r="C146" i="1"/>
  <c r="D146" i="1"/>
  <c r="E146" i="1"/>
  <c r="F146" i="1"/>
  <c r="G146" i="1"/>
  <c r="H146" i="1"/>
  <c r="I146" i="1"/>
  <c r="J146" i="1"/>
  <c r="K146" i="1"/>
  <c r="L146" i="1"/>
  <c r="B145" i="1"/>
  <c r="C145" i="1"/>
  <c r="D145" i="1"/>
  <c r="E145" i="1"/>
  <c r="F145" i="1"/>
  <c r="G145" i="1"/>
  <c r="H145" i="1"/>
  <c r="I145" i="1"/>
  <c r="J145" i="1"/>
  <c r="K145" i="1"/>
  <c r="L145" i="1"/>
  <c r="B144" i="1"/>
  <c r="C144" i="1"/>
  <c r="D144" i="1"/>
  <c r="E144" i="1"/>
  <c r="F144" i="1"/>
  <c r="G144" i="1"/>
  <c r="H144" i="1"/>
  <c r="I144" i="1"/>
  <c r="J144" i="1"/>
  <c r="K144" i="1"/>
  <c r="L144" i="1"/>
  <c r="B143" i="1"/>
  <c r="C143" i="1"/>
  <c r="D143" i="1"/>
  <c r="E143" i="1"/>
  <c r="F143" i="1"/>
  <c r="G143" i="1"/>
  <c r="H143" i="1"/>
  <c r="I143" i="1"/>
  <c r="J143" i="1"/>
  <c r="K143" i="1"/>
  <c r="L143" i="1"/>
  <c r="B142" i="1"/>
  <c r="C142" i="1"/>
  <c r="D142" i="1"/>
  <c r="E142" i="1"/>
  <c r="F142" i="1"/>
  <c r="G142" i="1"/>
  <c r="H142" i="1"/>
  <c r="I142" i="1"/>
  <c r="J142" i="1"/>
  <c r="K142" i="1"/>
  <c r="L142" i="1"/>
  <c r="B141" i="1"/>
  <c r="C141" i="1"/>
  <c r="D141" i="1"/>
  <c r="E141" i="1"/>
  <c r="F141" i="1"/>
  <c r="G141" i="1"/>
  <c r="H141" i="1"/>
  <c r="I141" i="1"/>
  <c r="J141" i="1"/>
  <c r="K141" i="1"/>
  <c r="L141" i="1"/>
  <c r="B140" i="1"/>
  <c r="C140" i="1"/>
  <c r="D140" i="1"/>
  <c r="E140" i="1"/>
  <c r="F140" i="1"/>
  <c r="G140" i="1"/>
  <c r="H140" i="1"/>
  <c r="I140" i="1"/>
  <c r="J140" i="1"/>
  <c r="K140" i="1"/>
  <c r="L140" i="1"/>
  <c r="B139" i="1"/>
  <c r="C139" i="1"/>
  <c r="D139" i="1"/>
  <c r="E139" i="1"/>
  <c r="F139" i="1"/>
  <c r="G139" i="1"/>
  <c r="H139" i="1"/>
  <c r="I139" i="1"/>
  <c r="J139" i="1"/>
  <c r="K139" i="1"/>
  <c r="L139" i="1"/>
  <c r="B138" i="1"/>
  <c r="C138" i="1"/>
  <c r="D138" i="1"/>
  <c r="E138" i="1"/>
  <c r="F138" i="1"/>
  <c r="G138" i="1"/>
  <c r="H138" i="1"/>
  <c r="I138" i="1"/>
  <c r="J138" i="1"/>
  <c r="K138" i="1"/>
  <c r="L138" i="1"/>
  <c r="B137" i="1"/>
  <c r="C137" i="1"/>
  <c r="D137" i="1"/>
  <c r="E137" i="1"/>
  <c r="F137" i="1"/>
  <c r="G137" i="1"/>
  <c r="H137" i="1"/>
  <c r="I137" i="1"/>
  <c r="J137" i="1"/>
  <c r="K137" i="1"/>
  <c r="L137" i="1"/>
  <c r="B136" i="1"/>
  <c r="C136" i="1"/>
  <c r="D136" i="1"/>
  <c r="E136" i="1"/>
  <c r="F136" i="1"/>
  <c r="G136" i="1"/>
  <c r="H136" i="1"/>
  <c r="I136" i="1"/>
  <c r="J136" i="1"/>
  <c r="K136" i="1"/>
  <c r="L136" i="1"/>
  <c r="B135" i="1"/>
  <c r="C135" i="1"/>
  <c r="D135" i="1"/>
  <c r="E135" i="1"/>
  <c r="F135" i="1"/>
  <c r="G135" i="1"/>
  <c r="H135" i="1"/>
  <c r="I135" i="1"/>
  <c r="J135" i="1"/>
  <c r="K135" i="1"/>
  <c r="L135" i="1"/>
  <c r="B134" i="1"/>
  <c r="C134" i="1"/>
  <c r="D134" i="1"/>
  <c r="E134" i="1"/>
  <c r="F134" i="1"/>
  <c r="G134" i="1"/>
  <c r="H134" i="1"/>
  <c r="I134" i="1"/>
  <c r="J134" i="1"/>
  <c r="K134" i="1"/>
  <c r="L134" i="1"/>
  <c r="B133" i="1"/>
  <c r="C133" i="1"/>
  <c r="D133" i="1"/>
  <c r="E133" i="1"/>
  <c r="F133" i="1"/>
  <c r="G133" i="1"/>
  <c r="H133" i="1"/>
  <c r="I133" i="1"/>
  <c r="J133" i="1"/>
  <c r="K133" i="1"/>
  <c r="L133" i="1"/>
  <c r="B132" i="1"/>
  <c r="C132" i="1"/>
  <c r="D132" i="1"/>
  <c r="E132" i="1"/>
  <c r="F132" i="1"/>
  <c r="G132" i="1"/>
  <c r="H132" i="1"/>
  <c r="I132" i="1"/>
  <c r="J132" i="1"/>
  <c r="K132" i="1"/>
  <c r="L132" i="1"/>
  <c r="B131" i="1"/>
  <c r="C131" i="1"/>
  <c r="D131" i="1"/>
  <c r="E131" i="1"/>
  <c r="F131" i="1"/>
  <c r="G131" i="1"/>
  <c r="H131" i="1"/>
  <c r="I131" i="1"/>
  <c r="J131" i="1"/>
  <c r="K131" i="1"/>
  <c r="L131" i="1"/>
  <c r="B130" i="1"/>
  <c r="C130" i="1"/>
  <c r="D130" i="1"/>
  <c r="E130" i="1"/>
  <c r="F130" i="1"/>
  <c r="G130" i="1"/>
  <c r="H130" i="1"/>
  <c r="I130" i="1"/>
  <c r="J130" i="1"/>
  <c r="K130" i="1"/>
  <c r="L130" i="1"/>
  <c r="B129" i="1"/>
  <c r="C129" i="1"/>
  <c r="D129" i="1"/>
  <c r="E129" i="1"/>
  <c r="F129" i="1"/>
  <c r="G129" i="1"/>
  <c r="H129" i="1"/>
  <c r="I129" i="1"/>
  <c r="J129" i="1"/>
  <c r="K129" i="1"/>
  <c r="L129" i="1"/>
  <c r="B128" i="1"/>
  <c r="C128" i="1"/>
  <c r="D128" i="1"/>
  <c r="E128" i="1"/>
  <c r="F128" i="1"/>
  <c r="G128" i="1"/>
  <c r="H128" i="1"/>
  <c r="I128" i="1"/>
  <c r="J128" i="1"/>
  <c r="K128" i="1"/>
  <c r="L128" i="1"/>
  <c r="B127" i="1"/>
  <c r="C127" i="1"/>
  <c r="D127" i="1"/>
  <c r="E127" i="1"/>
  <c r="F127" i="1"/>
  <c r="G127" i="1"/>
  <c r="H127" i="1"/>
  <c r="I127" i="1"/>
  <c r="J127" i="1"/>
  <c r="K127" i="1"/>
  <c r="L127" i="1"/>
  <c r="B126" i="1"/>
  <c r="C126" i="1"/>
  <c r="D126" i="1"/>
  <c r="E126" i="1"/>
  <c r="F126" i="1"/>
  <c r="G126" i="1"/>
  <c r="H126" i="1"/>
  <c r="I126" i="1"/>
  <c r="J126" i="1"/>
  <c r="K126" i="1"/>
  <c r="L126" i="1"/>
  <c r="B125" i="1"/>
  <c r="C125" i="1"/>
  <c r="D125" i="1"/>
  <c r="E125" i="1"/>
  <c r="F125" i="1"/>
  <c r="G125" i="1"/>
  <c r="H125" i="1"/>
  <c r="I125" i="1"/>
  <c r="J125" i="1"/>
  <c r="K125" i="1"/>
  <c r="L125" i="1"/>
  <c r="B124" i="1"/>
  <c r="C124" i="1"/>
  <c r="D124" i="1"/>
  <c r="E124" i="1"/>
  <c r="F124" i="1"/>
  <c r="G124" i="1"/>
  <c r="H124" i="1"/>
  <c r="I124" i="1"/>
  <c r="J124" i="1"/>
  <c r="K124" i="1"/>
  <c r="L124" i="1"/>
  <c r="B123" i="1"/>
  <c r="C123" i="1"/>
  <c r="D123" i="1"/>
  <c r="E123" i="1"/>
  <c r="F123" i="1"/>
  <c r="G123" i="1"/>
  <c r="H123" i="1"/>
  <c r="I123" i="1"/>
  <c r="J123" i="1"/>
  <c r="K123" i="1"/>
  <c r="L123" i="1"/>
  <c r="B122" i="1"/>
  <c r="C122" i="1"/>
  <c r="D122" i="1"/>
  <c r="E122" i="1"/>
  <c r="F122" i="1"/>
  <c r="G122" i="1"/>
  <c r="H122" i="1"/>
  <c r="I122" i="1"/>
  <c r="J122" i="1"/>
  <c r="K122" i="1"/>
  <c r="L122" i="1"/>
  <c r="B121" i="1"/>
  <c r="C121" i="1"/>
  <c r="D121" i="1"/>
  <c r="E121" i="1"/>
  <c r="F121" i="1"/>
  <c r="G121" i="1"/>
  <c r="H121" i="1"/>
  <c r="I121" i="1"/>
  <c r="J121" i="1"/>
  <c r="K121" i="1"/>
  <c r="L121" i="1"/>
  <c r="B120" i="1"/>
  <c r="C120" i="1"/>
  <c r="D120" i="1"/>
  <c r="E120" i="1"/>
  <c r="F120" i="1"/>
  <c r="G120" i="1"/>
  <c r="H120" i="1"/>
  <c r="I120" i="1"/>
  <c r="J120" i="1"/>
  <c r="K120" i="1"/>
  <c r="L120" i="1"/>
  <c r="B119" i="1"/>
  <c r="C119" i="1"/>
  <c r="D119" i="1"/>
  <c r="E119" i="1"/>
  <c r="F119" i="1"/>
  <c r="G119" i="1"/>
  <c r="H119" i="1"/>
  <c r="I119" i="1"/>
  <c r="J119" i="1"/>
  <c r="K119" i="1"/>
  <c r="L119" i="1"/>
  <c r="B118" i="1"/>
  <c r="C118" i="1"/>
  <c r="D118" i="1"/>
  <c r="E118" i="1"/>
  <c r="F118" i="1"/>
  <c r="G118" i="1"/>
  <c r="H118" i="1"/>
  <c r="I118" i="1"/>
  <c r="J118" i="1"/>
  <c r="K118" i="1"/>
  <c r="L118" i="1"/>
  <c r="B117" i="1"/>
  <c r="C117" i="1"/>
  <c r="D117" i="1"/>
  <c r="E117" i="1"/>
  <c r="F117" i="1"/>
  <c r="G117" i="1"/>
  <c r="H117" i="1"/>
  <c r="I117" i="1"/>
  <c r="J117" i="1"/>
  <c r="K117" i="1"/>
  <c r="L117" i="1"/>
  <c r="B116" i="1"/>
  <c r="C116" i="1"/>
  <c r="D116" i="1"/>
  <c r="E116" i="1"/>
  <c r="F116" i="1"/>
  <c r="G116" i="1"/>
  <c r="H116" i="1"/>
  <c r="I116" i="1"/>
  <c r="J116" i="1"/>
  <c r="K116" i="1"/>
  <c r="L116" i="1"/>
  <c r="B115" i="1"/>
  <c r="C115" i="1"/>
  <c r="D115" i="1"/>
  <c r="E115" i="1"/>
  <c r="F115" i="1"/>
  <c r="G115" i="1"/>
  <c r="H115" i="1"/>
  <c r="I115" i="1"/>
  <c r="J115" i="1"/>
  <c r="K115" i="1"/>
  <c r="L115" i="1"/>
  <c r="B114" i="1"/>
  <c r="C114" i="1"/>
  <c r="D114" i="1"/>
  <c r="E114" i="1"/>
  <c r="F114" i="1"/>
  <c r="G114" i="1"/>
  <c r="H114" i="1"/>
  <c r="I114" i="1"/>
  <c r="J114" i="1"/>
  <c r="K114" i="1"/>
  <c r="L114" i="1"/>
  <c r="B113" i="1"/>
  <c r="C113" i="1"/>
  <c r="D113" i="1"/>
  <c r="E113" i="1"/>
  <c r="F113" i="1"/>
  <c r="G113" i="1"/>
  <c r="H113" i="1"/>
  <c r="I113" i="1"/>
  <c r="J113" i="1"/>
  <c r="K113" i="1"/>
  <c r="L113" i="1"/>
  <c r="B112" i="1"/>
  <c r="C112" i="1"/>
  <c r="D112" i="1"/>
  <c r="E112" i="1"/>
  <c r="F112" i="1"/>
  <c r="G112" i="1"/>
  <c r="H112" i="1"/>
  <c r="I112" i="1"/>
  <c r="J112" i="1"/>
  <c r="K112" i="1"/>
  <c r="L112" i="1"/>
  <c r="B111" i="1"/>
  <c r="C111" i="1"/>
  <c r="D111" i="1"/>
  <c r="E111" i="1"/>
  <c r="F111" i="1"/>
  <c r="G111" i="1"/>
  <c r="H111" i="1"/>
  <c r="I111" i="1"/>
  <c r="J111" i="1"/>
  <c r="K111" i="1"/>
  <c r="L111" i="1"/>
  <c r="B110" i="1"/>
  <c r="C110" i="1"/>
  <c r="D110" i="1"/>
  <c r="E110" i="1"/>
  <c r="F110" i="1"/>
  <c r="G110" i="1"/>
  <c r="H110" i="1"/>
  <c r="I110" i="1"/>
  <c r="J110" i="1"/>
  <c r="K110" i="1"/>
  <c r="L110" i="1"/>
  <c r="B109" i="1"/>
  <c r="C109" i="1"/>
  <c r="D109" i="1"/>
  <c r="E109" i="1"/>
  <c r="F109" i="1"/>
  <c r="G109" i="1"/>
  <c r="H109" i="1"/>
  <c r="I109" i="1"/>
  <c r="J109" i="1"/>
  <c r="K109" i="1"/>
  <c r="L109" i="1"/>
  <c r="B108" i="1"/>
  <c r="C108" i="1"/>
  <c r="D108" i="1"/>
  <c r="E108" i="1"/>
  <c r="F108" i="1"/>
  <c r="G108" i="1"/>
  <c r="H108" i="1"/>
  <c r="I108" i="1"/>
  <c r="J108" i="1"/>
  <c r="K108" i="1"/>
  <c r="L108" i="1"/>
  <c r="B107" i="1"/>
  <c r="C107" i="1"/>
  <c r="D107" i="1"/>
  <c r="E107" i="1"/>
  <c r="F107" i="1"/>
  <c r="G107" i="1"/>
  <c r="H107" i="1"/>
  <c r="I107" i="1"/>
  <c r="J107" i="1"/>
  <c r="K107" i="1"/>
  <c r="L107" i="1"/>
  <c r="B106" i="1"/>
  <c r="C106" i="1"/>
  <c r="D106" i="1"/>
  <c r="E106" i="1"/>
  <c r="F106" i="1"/>
  <c r="G106" i="1"/>
  <c r="H106" i="1"/>
  <c r="I106" i="1"/>
  <c r="J106" i="1"/>
  <c r="K106" i="1"/>
  <c r="L106" i="1"/>
  <c r="B105" i="1"/>
  <c r="C105" i="1"/>
  <c r="D105" i="1"/>
  <c r="E105" i="1"/>
  <c r="F105" i="1"/>
  <c r="G105" i="1"/>
  <c r="H105" i="1"/>
  <c r="I105" i="1"/>
  <c r="J105" i="1"/>
  <c r="K105" i="1"/>
  <c r="L105" i="1"/>
  <c r="B104" i="1"/>
  <c r="C104" i="1"/>
  <c r="D104" i="1"/>
  <c r="E104" i="1"/>
  <c r="F104" i="1"/>
  <c r="G104" i="1"/>
  <c r="H104" i="1"/>
  <c r="I104" i="1"/>
  <c r="J104" i="1"/>
  <c r="K104" i="1"/>
  <c r="L104" i="1"/>
  <c r="B103" i="1"/>
  <c r="C103" i="1"/>
  <c r="D103" i="1"/>
  <c r="E103" i="1"/>
  <c r="F103" i="1"/>
  <c r="G103" i="1"/>
  <c r="H103" i="1"/>
  <c r="I103" i="1"/>
  <c r="J103" i="1"/>
  <c r="K103" i="1"/>
  <c r="L103" i="1"/>
  <c r="B102" i="1"/>
  <c r="C102" i="1"/>
  <c r="D102" i="1"/>
  <c r="E102" i="1"/>
  <c r="F102" i="1"/>
  <c r="G102" i="1"/>
  <c r="H102" i="1"/>
  <c r="I102" i="1"/>
  <c r="J102" i="1"/>
  <c r="K102" i="1"/>
  <c r="L102" i="1"/>
  <c r="B101" i="1"/>
  <c r="C101" i="1"/>
  <c r="D101" i="1"/>
  <c r="E101" i="1"/>
  <c r="F101" i="1"/>
  <c r="G101" i="1"/>
  <c r="H101" i="1"/>
  <c r="I101" i="1"/>
  <c r="J101" i="1"/>
  <c r="K101" i="1"/>
  <c r="L101" i="1"/>
  <c r="B100" i="1"/>
  <c r="C100" i="1"/>
  <c r="D100" i="1"/>
  <c r="E100" i="1"/>
  <c r="F100" i="1"/>
  <c r="G100" i="1"/>
  <c r="H100" i="1"/>
  <c r="I100" i="1"/>
  <c r="J100" i="1"/>
  <c r="K100" i="1"/>
  <c r="L100" i="1"/>
  <c r="B99" i="1"/>
  <c r="C99" i="1"/>
  <c r="D99" i="1"/>
  <c r="E99" i="1"/>
  <c r="F99" i="1"/>
  <c r="G99" i="1"/>
  <c r="H99" i="1"/>
  <c r="I99" i="1"/>
  <c r="J99" i="1"/>
  <c r="K99" i="1"/>
  <c r="L99" i="1"/>
  <c r="B98" i="1"/>
  <c r="C98" i="1"/>
  <c r="D98" i="1"/>
  <c r="E98" i="1"/>
  <c r="F98" i="1"/>
  <c r="G98" i="1"/>
  <c r="H98" i="1"/>
  <c r="I98" i="1"/>
  <c r="J98" i="1"/>
  <c r="K98" i="1"/>
  <c r="L98" i="1"/>
  <c r="B97" i="1"/>
  <c r="C97" i="1"/>
  <c r="D97" i="1"/>
  <c r="E97" i="1"/>
  <c r="F97" i="1"/>
  <c r="G97" i="1"/>
  <c r="H97" i="1"/>
  <c r="I97" i="1"/>
  <c r="J97" i="1"/>
  <c r="K97" i="1"/>
  <c r="L97" i="1"/>
  <c r="B96" i="1"/>
  <c r="C96" i="1"/>
  <c r="D96" i="1"/>
  <c r="E96" i="1"/>
  <c r="F96" i="1"/>
  <c r="G96" i="1"/>
  <c r="H96" i="1"/>
  <c r="I96" i="1"/>
  <c r="J96" i="1"/>
  <c r="K96" i="1"/>
  <c r="L96" i="1"/>
  <c r="B95" i="1"/>
  <c r="C95" i="1"/>
  <c r="D95" i="1"/>
  <c r="E95" i="1"/>
  <c r="F95" i="1"/>
  <c r="G95" i="1"/>
  <c r="H95" i="1"/>
  <c r="I95" i="1"/>
  <c r="J95" i="1"/>
  <c r="K95" i="1"/>
  <c r="L95" i="1"/>
  <c r="B94" i="1"/>
  <c r="C94" i="1"/>
  <c r="D94" i="1"/>
  <c r="E94" i="1"/>
  <c r="F94" i="1"/>
  <c r="G94" i="1"/>
  <c r="H94" i="1"/>
  <c r="I94" i="1"/>
  <c r="J94" i="1"/>
  <c r="K94" i="1"/>
  <c r="L94" i="1"/>
  <c r="B93" i="1"/>
  <c r="C93" i="1"/>
  <c r="D93" i="1"/>
  <c r="E93" i="1"/>
  <c r="F93" i="1"/>
  <c r="G93" i="1"/>
  <c r="H93" i="1"/>
  <c r="I93" i="1"/>
  <c r="J93" i="1"/>
  <c r="K93" i="1"/>
  <c r="L93" i="1"/>
  <c r="B92" i="1"/>
  <c r="C92" i="1"/>
  <c r="D92" i="1"/>
  <c r="E92" i="1"/>
  <c r="F92" i="1"/>
  <c r="G92" i="1"/>
  <c r="H92" i="1"/>
  <c r="I92" i="1"/>
  <c r="J92" i="1"/>
  <c r="K92" i="1"/>
  <c r="L92" i="1"/>
  <c r="B91" i="1"/>
  <c r="C91" i="1"/>
  <c r="D91" i="1"/>
  <c r="E91" i="1"/>
  <c r="F91" i="1"/>
  <c r="G91" i="1"/>
  <c r="H91" i="1"/>
  <c r="I91" i="1"/>
  <c r="J91" i="1"/>
  <c r="K91" i="1"/>
  <c r="L91" i="1"/>
  <c r="B90" i="1"/>
  <c r="C90" i="1"/>
  <c r="D90" i="1"/>
  <c r="E90" i="1"/>
  <c r="F90" i="1"/>
  <c r="G90" i="1"/>
  <c r="H90" i="1"/>
  <c r="I90" i="1"/>
  <c r="J90" i="1"/>
  <c r="K90" i="1"/>
  <c r="L90" i="1"/>
  <c r="B89" i="1"/>
  <c r="C89" i="1"/>
  <c r="D89" i="1"/>
  <c r="E89" i="1"/>
  <c r="F89" i="1"/>
  <c r="G89" i="1"/>
  <c r="H89" i="1"/>
  <c r="I89" i="1"/>
  <c r="J89" i="1"/>
  <c r="K89" i="1"/>
  <c r="L89" i="1"/>
  <c r="B88" i="1"/>
  <c r="C88" i="1"/>
  <c r="D88" i="1"/>
  <c r="E88" i="1"/>
  <c r="F88" i="1"/>
  <c r="G88" i="1"/>
  <c r="H88" i="1"/>
  <c r="I88" i="1"/>
  <c r="J88" i="1"/>
  <c r="K88" i="1"/>
  <c r="L88" i="1"/>
  <c r="B87" i="1"/>
  <c r="C87" i="1"/>
  <c r="D87" i="1"/>
  <c r="E87" i="1"/>
  <c r="F87" i="1"/>
  <c r="G87" i="1"/>
  <c r="H87" i="1"/>
  <c r="I87" i="1"/>
  <c r="J87" i="1"/>
  <c r="K87" i="1"/>
  <c r="L87" i="1"/>
  <c r="B86" i="1"/>
  <c r="C86" i="1"/>
  <c r="D86" i="1"/>
  <c r="E86" i="1"/>
  <c r="F86" i="1"/>
  <c r="G86" i="1"/>
  <c r="H86" i="1"/>
  <c r="I86" i="1"/>
  <c r="J86" i="1"/>
  <c r="K86" i="1"/>
  <c r="L86" i="1"/>
  <c r="B85" i="1"/>
  <c r="C85" i="1"/>
  <c r="D85" i="1"/>
  <c r="E85" i="1"/>
  <c r="F85" i="1"/>
  <c r="G85" i="1"/>
  <c r="H85" i="1"/>
  <c r="I85" i="1"/>
  <c r="J85" i="1"/>
  <c r="K85" i="1"/>
  <c r="L85" i="1"/>
  <c r="B84" i="1"/>
  <c r="C84" i="1"/>
  <c r="D84" i="1"/>
  <c r="E84" i="1"/>
  <c r="F84" i="1"/>
  <c r="G84" i="1"/>
  <c r="H84" i="1"/>
  <c r="I84" i="1"/>
  <c r="J84" i="1"/>
  <c r="K84" i="1"/>
  <c r="L84" i="1"/>
  <c r="B83" i="1"/>
  <c r="C83" i="1"/>
  <c r="D83" i="1"/>
  <c r="E83" i="1"/>
  <c r="F83" i="1"/>
  <c r="G83" i="1"/>
  <c r="H83" i="1"/>
  <c r="I83" i="1"/>
  <c r="J83" i="1"/>
  <c r="K83" i="1"/>
  <c r="L83" i="1"/>
  <c r="B82" i="1"/>
  <c r="C82" i="1"/>
  <c r="D82" i="1"/>
  <c r="E82" i="1"/>
  <c r="F82" i="1"/>
  <c r="G82" i="1"/>
  <c r="H82" i="1"/>
  <c r="I82" i="1"/>
  <c r="J82" i="1"/>
  <c r="K82" i="1"/>
  <c r="L82" i="1"/>
  <c r="B81" i="1"/>
  <c r="C81" i="1"/>
  <c r="D81" i="1"/>
  <c r="E81" i="1"/>
  <c r="F81" i="1"/>
  <c r="G81" i="1"/>
  <c r="H81" i="1"/>
  <c r="I81" i="1"/>
  <c r="J81" i="1"/>
  <c r="K81" i="1"/>
  <c r="L81" i="1"/>
  <c r="B80" i="1"/>
  <c r="C80" i="1"/>
  <c r="D80" i="1"/>
  <c r="E80" i="1"/>
  <c r="F80" i="1"/>
  <c r="G80" i="1"/>
  <c r="H80" i="1"/>
  <c r="I80" i="1"/>
  <c r="J80" i="1"/>
  <c r="K80" i="1"/>
  <c r="L80" i="1"/>
  <c r="B79" i="1"/>
  <c r="C79" i="1"/>
  <c r="D79" i="1"/>
  <c r="E79" i="1"/>
  <c r="F79" i="1"/>
  <c r="G79" i="1"/>
  <c r="H79" i="1"/>
  <c r="I79" i="1"/>
  <c r="J79" i="1"/>
  <c r="K79" i="1"/>
  <c r="L79" i="1"/>
  <c r="B78" i="1"/>
  <c r="C78" i="1"/>
  <c r="D78" i="1"/>
  <c r="E78" i="1"/>
  <c r="F78" i="1"/>
  <c r="G78" i="1"/>
  <c r="H78" i="1"/>
  <c r="I78" i="1"/>
  <c r="J78" i="1"/>
  <c r="K78" i="1"/>
  <c r="L78" i="1"/>
  <c r="B77" i="1"/>
  <c r="C77" i="1"/>
  <c r="D77" i="1"/>
  <c r="E77" i="1"/>
  <c r="F77" i="1"/>
  <c r="G77" i="1"/>
  <c r="H77" i="1"/>
  <c r="I77" i="1"/>
  <c r="J77" i="1"/>
  <c r="K77" i="1"/>
  <c r="L77" i="1"/>
  <c r="B76" i="1"/>
  <c r="C76" i="1"/>
  <c r="D76" i="1"/>
  <c r="E76" i="1"/>
  <c r="F76" i="1"/>
  <c r="G76" i="1"/>
  <c r="H76" i="1"/>
  <c r="I76" i="1"/>
  <c r="J76" i="1"/>
  <c r="K76" i="1"/>
  <c r="L76" i="1"/>
  <c r="B75" i="1"/>
  <c r="C75" i="1"/>
  <c r="D75" i="1"/>
  <c r="E75" i="1"/>
  <c r="F75" i="1"/>
  <c r="G75" i="1"/>
  <c r="H75" i="1"/>
  <c r="I75" i="1"/>
  <c r="J75" i="1"/>
  <c r="K75" i="1"/>
  <c r="L75" i="1"/>
  <c r="B74" i="1"/>
  <c r="C74" i="1"/>
  <c r="D74" i="1"/>
  <c r="E74" i="1"/>
  <c r="F74" i="1"/>
  <c r="G74" i="1"/>
  <c r="H74" i="1"/>
  <c r="I74" i="1"/>
  <c r="J74" i="1"/>
  <c r="K74" i="1"/>
  <c r="L74" i="1"/>
  <c r="B73" i="1"/>
  <c r="C73" i="1"/>
  <c r="D73" i="1"/>
  <c r="E73" i="1"/>
  <c r="F73" i="1"/>
  <c r="G73" i="1"/>
  <c r="H73" i="1"/>
  <c r="I73" i="1"/>
  <c r="J73" i="1"/>
  <c r="K73" i="1"/>
  <c r="L73" i="1"/>
  <c r="B72" i="1"/>
  <c r="C72" i="1"/>
  <c r="D72" i="1"/>
  <c r="E72" i="1"/>
  <c r="F72" i="1"/>
  <c r="G72" i="1"/>
  <c r="H72" i="1"/>
  <c r="I72" i="1"/>
  <c r="J72" i="1"/>
  <c r="K72" i="1"/>
  <c r="L72" i="1"/>
  <c r="B71" i="1"/>
  <c r="C71" i="1"/>
  <c r="D71" i="1"/>
  <c r="E71" i="1"/>
  <c r="F71" i="1"/>
  <c r="G71" i="1"/>
  <c r="H71" i="1"/>
  <c r="I71" i="1"/>
  <c r="J71" i="1"/>
  <c r="K71" i="1"/>
  <c r="L71" i="1"/>
  <c r="B70" i="1"/>
  <c r="C70" i="1"/>
  <c r="D70" i="1"/>
  <c r="E70" i="1"/>
  <c r="F70" i="1"/>
  <c r="G70" i="1"/>
  <c r="H70" i="1"/>
  <c r="I70" i="1"/>
  <c r="J70" i="1"/>
  <c r="K70" i="1"/>
  <c r="L70" i="1"/>
  <c r="B69" i="1"/>
  <c r="C69" i="1"/>
  <c r="D69" i="1"/>
  <c r="E69" i="1"/>
  <c r="F69" i="1"/>
  <c r="G69" i="1"/>
  <c r="H69" i="1"/>
  <c r="I69" i="1"/>
  <c r="J69" i="1"/>
  <c r="K69" i="1"/>
  <c r="L69" i="1"/>
  <c r="B68" i="1"/>
  <c r="C68" i="1"/>
  <c r="D68" i="1"/>
  <c r="E68" i="1"/>
  <c r="F68" i="1"/>
  <c r="G68" i="1"/>
  <c r="H68" i="1"/>
  <c r="I68" i="1"/>
  <c r="J68" i="1"/>
  <c r="K68" i="1"/>
  <c r="L68" i="1"/>
  <c r="B67" i="1"/>
  <c r="C67" i="1"/>
  <c r="D67" i="1"/>
  <c r="E67" i="1"/>
  <c r="F67" i="1"/>
  <c r="G67" i="1"/>
  <c r="H67" i="1"/>
  <c r="I67" i="1"/>
  <c r="J67" i="1"/>
  <c r="K67" i="1"/>
  <c r="L67" i="1"/>
  <c r="B66" i="1"/>
  <c r="C66" i="1"/>
  <c r="D66" i="1"/>
  <c r="E66" i="1"/>
  <c r="F66" i="1"/>
  <c r="G66" i="1"/>
  <c r="H66" i="1"/>
  <c r="I66" i="1"/>
  <c r="J66" i="1"/>
  <c r="K66" i="1"/>
  <c r="L66" i="1"/>
  <c r="B65" i="1"/>
  <c r="C65" i="1"/>
  <c r="D65" i="1"/>
  <c r="E65" i="1"/>
  <c r="F65" i="1"/>
  <c r="G65" i="1"/>
  <c r="H65" i="1"/>
  <c r="I65" i="1"/>
  <c r="J65" i="1"/>
  <c r="K65" i="1"/>
  <c r="L65" i="1"/>
  <c r="B64" i="1"/>
  <c r="C64" i="1"/>
  <c r="D64" i="1"/>
  <c r="E64" i="1"/>
  <c r="F64" i="1"/>
  <c r="G64" i="1"/>
  <c r="H64" i="1"/>
  <c r="I64" i="1"/>
  <c r="J64" i="1"/>
  <c r="K64" i="1"/>
  <c r="L64" i="1"/>
  <c r="B63" i="1"/>
  <c r="C63" i="1"/>
  <c r="D63" i="1"/>
  <c r="E63" i="1"/>
  <c r="F63" i="1"/>
  <c r="G63" i="1"/>
  <c r="H63" i="1"/>
  <c r="I63" i="1"/>
  <c r="J63" i="1"/>
  <c r="K63" i="1"/>
  <c r="L63" i="1"/>
  <c r="B62" i="1"/>
  <c r="C62" i="1"/>
  <c r="D62" i="1"/>
  <c r="E62" i="1"/>
  <c r="F62" i="1"/>
  <c r="G62" i="1"/>
  <c r="H62" i="1"/>
  <c r="I62" i="1"/>
  <c r="J62" i="1"/>
  <c r="K62" i="1"/>
  <c r="L62" i="1"/>
  <c r="B61" i="1"/>
  <c r="C61" i="1"/>
  <c r="D61" i="1"/>
  <c r="E61" i="1"/>
  <c r="F61" i="1"/>
  <c r="G61" i="1"/>
  <c r="H61" i="1"/>
  <c r="I61" i="1"/>
  <c r="J61" i="1"/>
  <c r="K61" i="1"/>
  <c r="L61" i="1"/>
  <c r="B60" i="1"/>
  <c r="C60" i="1"/>
  <c r="D60" i="1"/>
  <c r="E60" i="1"/>
  <c r="F60" i="1"/>
  <c r="G60" i="1"/>
  <c r="H60" i="1"/>
  <c r="I60" i="1"/>
  <c r="J60" i="1"/>
  <c r="K60" i="1"/>
  <c r="L60" i="1"/>
  <c r="B59" i="1"/>
  <c r="C59" i="1"/>
  <c r="D59" i="1"/>
  <c r="E59" i="1"/>
  <c r="F59" i="1"/>
  <c r="G59" i="1"/>
  <c r="H59" i="1"/>
  <c r="I59" i="1"/>
  <c r="J59" i="1"/>
  <c r="K59" i="1"/>
  <c r="L59" i="1"/>
  <c r="B58" i="1"/>
  <c r="C58" i="1"/>
  <c r="D58" i="1"/>
  <c r="E58" i="1"/>
  <c r="F58" i="1"/>
  <c r="G58" i="1"/>
  <c r="H58" i="1"/>
  <c r="I58" i="1"/>
  <c r="J58" i="1"/>
  <c r="K58" i="1"/>
  <c r="L58" i="1"/>
  <c r="B57" i="1"/>
  <c r="C57" i="1"/>
  <c r="D57" i="1"/>
  <c r="E57" i="1"/>
  <c r="F57" i="1"/>
  <c r="G57" i="1"/>
  <c r="H57" i="1"/>
  <c r="I57" i="1"/>
  <c r="J57" i="1"/>
  <c r="K57" i="1"/>
  <c r="L57" i="1"/>
  <c r="B56" i="1"/>
  <c r="C56" i="1"/>
  <c r="D56" i="1"/>
  <c r="E56" i="1"/>
  <c r="F56" i="1"/>
  <c r="G56" i="1"/>
  <c r="H56" i="1"/>
  <c r="I56" i="1"/>
  <c r="J56" i="1"/>
  <c r="K56" i="1"/>
  <c r="L56" i="1"/>
  <c r="B55" i="1"/>
  <c r="C55" i="1"/>
  <c r="D55" i="1"/>
  <c r="E55" i="1"/>
  <c r="F55" i="1"/>
  <c r="G55" i="1"/>
  <c r="H55" i="1"/>
  <c r="I55" i="1"/>
  <c r="J55" i="1"/>
  <c r="K55" i="1"/>
  <c r="L55" i="1"/>
  <c r="B54" i="1"/>
  <c r="C54" i="1"/>
  <c r="D54" i="1"/>
  <c r="E54" i="1"/>
  <c r="F54" i="1"/>
  <c r="G54" i="1"/>
  <c r="H54" i="1"/>
  <c r="I54" i="1"/>
  <c r="J54" i="1"/>
  <c r="K54" i="1"/>
  <c r="L54" i="1"/>
  <c r="B53" i="1"/>
  <c r="C53" i="1"/>
  <c r="D53" i="1"/>
  <c r="E53" i="1"/>
  <c r="F53" i="1"/>
  <c r="G53" i="1"/>
  <c r="H53" i="1"/>
  <c r="I53" i="1"/>
  <c r="J53" i="1"/>
  <c r="K53" i="1"/>
  <c r="L53" i="1"/>
  <c r="B52" i="1"/>
  <c r="C52" i="1"/>
  <c r="D52" i="1"/>
  <c r="E52" i="1"/>
  <c r="F52" i="1"/>
  <c r="G52" i="1"/>
  <c r="H52" i="1"/>
  <c r="I52" i="1"/>
  <c r="J52" i="1"/>
  <c r="K52" i="1"/>
  <c r="L52" i="1"/>
  <c r="B51" i="1"/>
  <c r="C51" i="1"/>
  <c r="D51" i="1"/>
  <c r="E51" i="1"/>
  <c r="F51" i="1"/>
  <c r="G51" i="1"/>
  <c r="H51" i="1"/>
  <c r="I51" i="1"/>
  <c r="J51" i="1"/>
  <c r="K51" i="1"/>
  <c r="L51" i="1"/>
  <c r="B50" i="1"/>
  <c r="C50" i="1"/>
  <c r="D50" i="1"/>
  <c r="E50" i="1"/>
  <c r="F50" i="1"/>
  <c r="G50" i="1"/>
  <c r="H50" i="1"/>
  <c r="I50" i="1"/>
  <c r="J50" i="1"/>
  <c r="K50" i="1"/>
  <c r="L50" i="1"/>
  <c r="B49" i="1"/>
  <c r="C49" i="1"/>
  <c r="D49" i="1"/>
  <c r="E49" i="1"/>
  <c r="F49" i="1"/>
  <c r="G49" i="1"/>
  <c r="H49" i="1"/>
  <c r="I49" i="1"/>
  <c r="J49" i="1"/>
  <c r="K49" i="1"/>
  <c r="L49" i="1"/>
  <c r="B48" i="1"/>
  <c r="C48" i="1"/>
  <c r="D48" i="1"/>
  <c r="E48" i="1"/>
  <c r="F48" i="1"/>
  <c r="G48" i="1"/>
  <c r="H48" i="1"/>
  <c r="I48" i="1"/>
  <c r="J48" i="1"/>
  <c r="K48" i="1"/>
  <c r="L48" i="1"/>
  <c r="B47" i="1"/>
  <c r="C47" i="1"/>
  <c r="D47" i="1"/>
  <c r="E47" i="1"/>
  <c r="F47" i="1"/>
  <c r="G47" i="1"/>
  <c r="H47" i="1"/>
  <c r="I47" i="1"/>
  <c r="J47" i="1"/>
  <c r="K47" i="1"/>
  <c r="L47" i="1"/>
  <c r="B46" i="1"/>
  <c r="C46" i="1"/>
  <c r="D46" i="1"/>
  <c r="E46" i="1"/>
  <c r="F46" i="1"/>
  <c r="G46" i="1"/>
  <c r="H46" i="1"/>
  <c r="I46" i="1"/>
  <c r="J46" i="1"/>
  <c r="K46" i="1"/>
  <c r="L46" i="1"/>
  <c r="B45" i="1"/>
  <c r="C45" i="1"/>
  <c r="D45" i="1"/>
  <c r="E45" i="1"/>
  <c r="F45" i="1"/>
  <c r="G45" i="1"/>
  <c r="H45" i="1"/>
  <c r="I45" i="1"/>
  <c r="J45" i="1"/>
  <c r="K45" i="1"/>
  <c r="L45" i="1"/>
  <c r="B44" i="1"/>
  <c r="C44" i="1"/>
  <c r="D44" i="1"/>
  <c r="E44" i="1"/>
  <c r="F44" i="1"/>
  <c r="G44" i="1"/>
  <c r="H44" i="1"/>
  <c r="I44" i="1"/>
  <c r="J44" i="1"/>
  <c r="K44" i="1"/>
  <c r="L44" i="1"/>
  <c r="B43" i="1"/>
  <c r="C43" i="1"/>
  <c r="D43" i="1"/>
  <c r="E43" i="1"/>
  <c r="F43" i="1"/>
  <c r="G43" i="1"/>
  <c r="H43" i="1"/>
  <c r="I43" i="1"/>
  <c r="J43" i="1"/>
  <c r="K43" i="1"/>
  <c r="L43" i="1"/>
  <c r="B42" i="1"/>
  <c r="C42" i="1"/>
  <c r="D42" i="1"/>
  <c r="E42" i="1"/>
  <c r="F42" i="1"/>
  <c r="G42" i="1"/>
  <c r="H42" i="1"/>
  <c r="I42" i="1"/>
  <c r="J42" i="1"/>
  <c r="K42" i="1"/>
  <c r="L42" i="1"/>
  <c r="B41" i="1"/>
  <c r="C41" i="1"/>
  <c r="D41" i="1"/>
  <c r="E41" i="1"/>
  <c r="F41" i="1"/>
  <c r="G41" i="1"/>
  <c r="H41" i="1"/>
  <c r="I41" i="1"/>
  <c r="J41" i="1"/>
  <c r="K41" i="1"/>
  <c r="L41" i="1"/>
  <c r="B40" i="1"/>
  <c r="C40" i="1"/>
  <c r="D40" i="1"/>
  <c r="E40" i="1"/>
  <c r="F40" i="1"/>
  <c r="G40" i="1"/>
  <c r="H40" i="1"/>
  <c r="I40" i="1"/>
  <c r="J40" i="1"/>
  <c r="K40" i="1"/>
  <c r="L40" i="1"/>
  <c r="B39" i="1"/>
  <c r="C39" i="1"/>
  <c r="D39" i="1"/>
  <c r="E39" i="1"/>
  <c r="F39" i="1"/>
  <c r="G39" i="1"/>
  <c r="H39" i="1"/>
  <c r="I39" i="1"/>
  <c r="J39" i="1"/>
  <c r="K39" i="1"/>
  <c r="L39" i="1"/>
  <c r="B38" i="1"/>
  <c r="C38" i="1"/>
  <c r="D38" i="1"/>
  <c r="E38" i="1"/>
  <c r="F38" i="1"/>
  <c r="G38" i="1"/>
  <c r="H38" i="1"/>
  <c r="I38" i="1"/>
  <c r="J38" i="1"/>
  <c r="K38" i="1"/>
  <c r="L38" i="1"/>
  <c r="B37" i="1"/>
  <c r="C37" i="1"/>
  <c r="D37" i="1"/>
  <c r="E37" i="1"/>
  <c r="F37" i="1"/>
  <c r="G37" i="1"/>
  <c r="H37" i="1"/>
  <c r="I37" i="1"/>
  <c r="J37" i="1"/>
  <c r="K37" i="1"/>
  <c r="L37" i="1"/>
  <c r="B36" i="1"/>
  <c r="C36" i="1"/>
  <c r="D36" i="1"/>
  <c r="E36" i="1"/>
  <c r="F36" i="1"/>
  <c r="G36" i="1"/>
  <c r="H36" i="1"/>
  <c r="I36" i="1"/>
  <c r="J36" i="1"/>
  <c r="K36" i="1"/>
  <c r="L36" i="1"/>
  <c r="B35" i="1"/>
  <c r="C35" i="1"/>
  <c r="D35" i="1"/>
  <c r="E35" i="1"/>
  <c r="F35" i="1"/>
  <c r="G35" i="1"/>
  <c r="H35" i="1"/>
  <c r="I35" i="1"/>
  <c r="J35" i="1"/>
  <c r="K35" i="1"/>
  <c r="L35" i="1"/>
  <c r="B34" i="1"/>
  <c r="C34" i="1"/>
  <c r="D34" i="1"/>
  <c r="E34" i="1"/>
  <c r="F34" i="1"/>
  <c r="G34" i="1"/>
  <c r="H34" i="1"/>
  <c r="I34" i="1"/>
  <c r="J34" i="1"/>
  <c r="K34" i="1"/>
  <c r="L34" i="1"/>
  <c r="B33" i="1"/>
  <c r="C33" i="1"/>
  <c r="D33" i="1"/>
  <c r="E33" i="1"/>
  <c r="F33" i="1"/>
  <c r="G33" i="1"/>
  <c r="H33" i="1"/>
  <c r="I33" i="1"/>
  <c r="J33" i="1"/>
  <c r="K33" i="1"/>
  <c r="L33" i="1"/>
  <c r="B32" i="1"/>
  <c r="C32" i="1"/>
  <c r="D32" i="1"/>
  <c r="E32" i="1"/>
  <c r="F32" i="1"/>
  <c r="G32" i="1"/>
  <c r="H32" i="1"/>
  <c r="I32" i="1"/>
  <c r="J32" i="1"/>
  <c r="K32" i="1"/>
  <c r="L32" i="1"/>
  <c r="B31" i="1"/>
  <c r="C31" i="1"/>
  <c r="D31" i="1"/>
  <c r="E31" i="1"/>
  <c r="F31" i="1"/>
  <c r="G31" i="1"/>
  <c r="H31" i="1"/>
  <c r="I31" i="1"/>
  <c r="J31" i="1"/>
  <c r="K31" i="1"/>
  <c r="L31" i="1"/>
  <c r="B30" i="1"/>
  <c r="C30" i="1"/>
  <c r="D30" i="1"/>
  <c r="E30" i="1"/>
  <c r="F30" i="1"/>
  <c r="G30" i="1"/>
  <c r="H30" i="1"/>
  <c r="I30" i="1"/>
  <c r="J30" i="1"/>
  <c r="K30" i="1"/>
  <c r="L30" i="1"/>
  <c r="B29" i="1"/>
  <c r="C29" i="1"/>
  <c r="D29" i="1"/>
  <c r="E29" i="1"/>
  <c r="F29" i="1"/>
  <c r="G29" i="1"/>
  <c r="H29" i="1"/>
  <c r="I29" i="1"/>
  <c r="J29" i="1"/>
  <c r="K29" i="1"/>
  <c r="L29" i="1"/>
  <c r="B28" i="1"/>
  <c r="C28" i="1"/>
  <c r="D28" i="1"/>
  <c r="E28" i="1"/>
  <c r="F28" i="1"/>
  <c r="G28" i="1"/>
  <c r="H28" i="1"/>
  <c r="I28" i="1"/>
  <c r="J28" i="1"/>
  <c r="K28" i="1"/>
  <c r="L28" i="1"/>
  <c r="B27" i="1"/>
  <c r="C27" i="1"/>
  <c r="D27" i="1"/>
  <c r="E27" i="1"/>
  <c r="F27" i="1"/>
  <c r="G27" i="1"/>
  <c r="H27" i="1"/>
  <c r="I27" i="1"/>
  <c r="J27" i="1"/>
  <c r="K27" i="1"/>
  <c r="L27" i="1"/>
  <c r="B26" i="1"/>
  <c r="C26" i="1"/>
  <c r="D26" i="1"/>
  <c r="E26" i="1"/>
  <c r="F26" i="1"/>
  <c r="G26" i="1"/>
  <c r="H26" i="1"/>
  <c r="I26" i="1"/>
  <c r="J26" i="1"/>
  <c r="K26" i="1"/>
  <c r="L26" i="1"/>
  <c r="B25" i="1"/>
  <c r="C25" i="1"/>
  <c r="D25" i="1"/>
  <c r="E25" i="1"/>
  <c r="F25" i="1"/>
  <c r="G25" i="1"/>
  <c r="H25" i="1"/>
  <c r="I25" i="1"/>
  <c r="J25" i="1"/>
  <c r="K25" i="1"/>
  <c r="L25" i="1"/>
  <c r="B24" i="1"/>
  <c r="C24" i="1"/>
  <c r="D24" i="1"/>
  <c r="E24" i="1"/>
  <c r="F24" i="1"/>
  <c r="G24" i="1"/>
  <c r="H24" i="1"/>
  <c r="I24" i="1"/>
  <c r="J24" i="1"/>
  <c r="K24" i="1"/>
  <c r="L24" i="1"/>
  <c r="B23" i="1"/>
  <c r="C23" i="1"/>
  <c r="D23" i="1"/>
  <c r="E23" i="1"/>
  <c r="F23" i="1"/>
  <c r="G23" i="1"/>
  <c r="H23" i="1"/>
  <c r="I23" i="1"/>
  <c r="J23" i="1"/>
  <c r="K23" i="1"/>
  <c r="L23" i="1"/>
  <c r="B22" i="1"/>
  <c r="C22" i="1"/>
  <c r="D22" i="1"/>
  <c r="E22" i="1"/>
  <c r="F22" i="1"/>
  <c r="G22" i="1"/>
  <c r="H22" i="1"/>
  <c r="I22" i="1"/>
  <c r="J22" i="1"/>
  <c r="K22" i="1"/>
  <c r="L22" i="1"/>
  <c r="B21" i="1"/>
  <c r="C21" i="1"/>
  <c r="D21" i="1"/>
  <c r="E21" i="1"/>
  <c r="F21" i="1"/>
  <c r="G21" i="1"/>
  <c r="H21" i="1"/>
  <c r="I21" i="1"/>
  <c r="J21" i="1"/>
  <c r="K21" i="1"/>
  <c r="L21" i="1"/>
  <c r="B20" i="1"/>
  <c r="C20" i="1"/>
  <c r="D20" i="1"/>
  <c r="E20" i="1"/>
  <c r="F20" i="1"/>
  <c r="G20" i="1"/>
  <c r="H20" i="1"/>
  <c r="I20" i="1"/>
  <c r="J20" i="1"/>
  <c r="K20" i="1"/>
  <c r="L20" i="1"/>
  <c r="B19" i="1"/>
  <c r="C19" i="1"/>
  <c r="D19" i="1"/>
  <c r="E19" i="1"/>
  <c r="F19" i="1"/>
  <c r="G19" i="1"/>
  <c r="H19" i="1"/>
  <c r="I19" i="1"/>
  <c r="J19" i="1"/>
  <c r="K19" i="1"/>
  <c r="L19" i="1"/>
  <c r="B18" i="1"/>
  <c r="C18" i="1"/>
  <c r="D18" i="1"/>
  <c r="E18" i="1"/>
  <c r="F18" i="1"/>
  <c r="G18" i="1"/>
  <c r="H18" i="1"/>
  <c r="I18" i="1"/>
  <c r="J18" i="1"/>
  <c r="K18" i="1"/>
  <c r="L18" i="1"/>
  <c r="B17" i="1"/>
  <c r="C17" i="1"/>
  <c r="D17" i="1"/>
  <c r="E17" i="1"/>
  <c r="F17" i="1"/>
  <c r="G17" i="1"/>
  <c r="H17" i="1"/>
  <c r="I17" i="1"/>
  <c r="J17" i="1"/>
  <c r="K17" i="1"/>
  <c r="L17" i="1"/>
  <c r="B16" i="1"/>
  <c r="C16" i="1"/>
  <c r="D16" i="1"/>
  <c r="E16" i="1"/>
  <c r="F16" i="1"/>
  <c r="G16" i="1"/>
  <c r="H16" i="1"/>
  <c r="I16" i="1"/>
  <c r="J16" i="1"/>
  <c r="K16" i="1"/>
  <c r="L16" i="1"/>
  <c r="B15" i="1"/>
  <c r="C15" i="1"/>
  <c r="D15" i="1"/>
  <c r="E15" i="1"/>
  <c r="F15" i="1"/>
  <c r="G15" i="1"/>
  <c r="H15" i="1"/>
  <c r="I15" i="1"/>
  <c r="J15" i="1"/>
  <c r="K15" i="1"/>
  <c r="L15" i="1"/>
  <c r="B14" i="1"/>
  <c r="C14" i="1"/>
  <c r="D14" i="1"/>
  <c r="E14" i="1"/>
  <c r="F14" i="1"/>
  <c r="G14" i="1"/>
  <c r="H14" i="1"/>
  <c r="I14" i="1"/>
  <c r="J14" i="1"/>
  <c r="K14" i="1"/>
  <c r="L14" i="1"/>
  <c r="B13" i="1"/>
  <c r="C13" i="1"/>
  <c r="D13" i="1"/>
  <c r="E13" i="1"/>
  <c r="F13" i="1"/>
  <c r="G13" i="1"/>
  <c r="H13" i="1"/>
  <c r="I13" i="1"/>
  <c r="J13" i="1"/>
  <c r="K13" i="1"/>
  <c r="L13" i="1"/>
  <c r="B12" i="1"/>
  <c r="C12" i="1"/>
  <c r="D12" i="1"/>
  <c r="E12" i="1"/>
  <c r="F12" i="1"/>
  <c r="G12" i="1"/>
  <c r="H12" i="1"/>
  <c r="I12" i="1"/>
  <c r="J12" i="1"/>
  <c r="K12" i="1"/>
  <c r="L12" i="1"/>
  <c r="B11" i="1"/>
  <c r="C11" i="1"/>
  <c r="D11" i="1"/>
  <c r="E11" i="1"/>
  <c r="F11" i="1"/>
  <c r="G11" i="1"/>
  <c r="H11" i="1"/>
  <c r="I11" i="1"/>
  <c r="J11" i="1"/>
  <c r="K11" i="1"/>
  <c r="L11" i="1"/>
  <c r="B10" i="1"/>
  <c r="C10" i="1"/>
  <c r="D10" i="1"/>
  <c r="E10" i="1"/>
  <c r="F10" i="1"/>
  <c r="G10" i="1"/>
  <c r="H10" i="1"/>
  <c r="I10" i="1"/>
  <c r="J10" i="1"/>
  <c r="K10" i="1"/>
  <c r="L10" i="1"/>
  <c r="B9" i="1"/>
  <c r="C9" i="1"/>
  <c r="D9" i="1"/>
  <c r="E9" i="1"/>
  <c r="F9" i="1"/>
  <c r="G9" i="1"/>
  <c r="H9" i="1"/>
  <c r="I9" i="1"/>
  <c r="J9" i="1"/>
  <c r="K9" i="1"/>
  <c r="L9" i="1"/>
  <c r="B8" i="1"/>
  <c r="C8" i="1"/>
  <c r="D8" i="1"/>
  <c r="E8" i="1"/>
  <c r="F8" i="1"/>
  <c r="G8" i="1"/>
  <c r="H8" i="1"/>
  <c r="I8" i="1"/>
  <c r="J8" i="1"/>
  <c r="K8" i="1"/>
  <c r="L8" i="1"/>
  <c r="B7" i="1"/>
  <c r="C7" i="1"/>
  <c r="D7" i="1"/>
  <c r="E7" i="1"/>
  <c r="F7" i="1"/>
  <c r="G7" i="1"/>
  <c r="H7" i="1"/>
  <c r="I7" i="1"/>
  <c r="J7" i="1"/>
  <c r="K7" i="1"/>
  <c r="L7" i="1"/>
  <c r="B6" i="1"/>
  <c r="C6" i="1"/>
  <c r="D6" i="1"/>
  <c r="E6" i="1"/>
  <c r="F6" i="1"/>
  <c r="G6" i="1"/>
  <c r="H6" i="1"/>
  <c r="I6" i="1"/>
  <c r="J6" i="1"/>
  <c r="K6" i="1"/>
  <c r="L6" i="1"/>
  <c r="B5" i="1"/>
  <c r="C5" i="1"/>
  <c r="D5" i="1"/>
  <c r="E5" i="1"/>
  <c r="F5" i="1"/>
  <c r="G5" i="1"/>
  <c r="H5" i="1"/>
  <c r="I5" i="1"/>
  <c r="J5" i="1"/>
  <c r="K5" i="1"/>
  <c r="L5" i="1"/>
  <c r="B4" i="1"/>
  <c r="C4" i="1"/>
  <c r="D4" i="1"/>
  <c r="E4" i="1"/>
  <c r="F4" i="1"/>
  <c r="G4" i="1"/>
  <c r="H4" i="1"/>
  <c r="I4" i="1"/>
  <c r="J4" i="1"/>
  <c r="K4" i="1"/>
  <c r="L4" i="1"/>
  <c r="B3" i="1"/>
  <c r="C3" i="1"/>
  <c r="D3" i="1"/>
  <c r="E3" i="1"/>
  <c r="F3" i="1"/>
  <c r="G3" i="1"/>
  <c r="H3" i="1"/>
  <c r="I3" i="1"/>
  <c r="J3" i="1"/>
  <c r="K3" i="1"/>
  <c r="L3" i="1"/>
  <c r="B2" i="1"/>
  <c r="C2" i="1"/>
  <c r="D2" i="1"/>
  <c r="E2" i="1"/>
  <c r="F2" i="1"/>
  <c r="G2" i="1"/>
  <c r="H2" i="1"/>
  <c r="I2" i="1"/>
  <c r="J2" i="1"/>
  <c r="K2" i="1"/>
  <c r="L2" i="1"/>
  <c r="AE2" i="1"/>
  <c r="AD2" i="1"/>
  <c r="AF2" i="1"/>
  <c r="AC6" i="1"/>
  <c r="AC5" i="1"/>
  <c r="AC4" i="1"/>
  <c r="AC3" i="1"/>
  <c r="AC2" i="1"/>
</calcChain>
</file>

<file path=xl/sharedStrings.xml><?xml version="1.0" encoding="utf-8"?>
<sst xmlns="http://schemas.openxmlformats.org/spreadsheetml/2006/main" count="382" uniqueCount="337">
  <si>
    <t>Name</t>
  </si>
  <si>
    <t>AB</t>
  </si>
  <si>
    <t>R</t>
  </si>
  <si>
    <t>H</t>
  </si>
  <si>
    <t>2B</t>
  </si>
  <si>
    <t>3B</t>
  </si>
  <si>
    <t>HR</t>
  </si>
  <si>
    <t>BB</t>
  </si>
  <si>
    <t>SO</t>
  </si>
  <si>
    <t>BA</t>
  </si>
  <si>
    <t>OPS</t>
  </si>
  <si>
    <t>BAbip</t>
  </si>
  <si>
    <t>TB</t>
  </si>
  <si>
    <t>HBP</t>
  </si>
  <si>
    <t>SH</t>
  </si>
  <si>
    <t>SF</t>
  </si>
  <si>
    <t>Zack Wheeler</t>
  </si>
  <si>
    <t>Chris Bassitt</t>
  </si>
  <si>
    <t>Kyle Hendricks</t>
  </si>
  <si>
    <t>Walker Buehler</t>
  </si>
  <si>
    <t>Adam Wainwright</t>
  </si>
  <si>
    <t>Merrill Kelly</t>
  </si>
  <si>
    <t>Sandy Alcantara</t>
  </si>
  <si>
    <t>German Marquez</t>
  </si>
  <si>
    <t>Zack Greinke</t>
  </si>
  <si>
    <t>Luis Castillo</t>
  </si>
  <si>
    <t>Mike Minor*</t>
  </si>
  <si>
    <t>Jordan Lyles</t>
  </si>
  <si>
    <t>Julio Urias*</t>
  </si>
  <si>
    <t>Cole Irvin*</t>
  </si>
  <si>
    <t>Brad Keller</t>
  </si>
  <si>
    <t>Jose Berrios</t>
  </si>
  <si>
    <t>Frankie Montas</t>
  </si>
  <si>
    <t>Nathan Eovaldi</t>
  </si>
  <si>
    <t>Brandon Woodruff</t>
  </si>
  <si>
    <t>Patrick Corbin*</t>
  </si>
  <si>
    <t>Charlie Morton</t>
  </si>
  <si>
    <t>Aaron Nola</t>
  </si>
  <si>
    <t>Robbie Ray*</t>
  </si>
  <si>
    <t>Sean Manaea*</t>
  </si>
  <si>
    <t>Lucas Giolito</t>
  </si>
  <si>
    <t>Tyler Mahle</t>
  </si>
  <si>
    <t>Hyun Jin Ryu*</t>
  </si>
  <si>
    <t>Kevin Gausman</t>
  </si>
  <si>
    <t>Marcus Stroman</t>
  </si>
  <si>
    <t>Dylan Cease</t>
  </si>
  <si>
    <t>Yu Darvish</t>
  </si>
  <si>
    <t>Zach Davies</t>
  </si>
  <si>
    <t>Kyle Gibson</t>
  </si>
  <si>
    <t>Yusei Kikuchi*</t>
  </si>
  <si>
    <t>Gerrit Cole</t>
  </si>
  <si>
    <t>Dallas Keuchel*</t>
  </si>
  <si>
    <t>Anthony DeSclafani</t>
  </si>
  <si>
    <t>Garrett Richards</t>
  </si>
  <si>
    <t>Wade Miley*</t>
  </si>
  <si>
    <t>Mike Foltynewicz</t>
  </si>
  <si>
    <t>Nick Pivetta</t>
  </si>
  <si>
    <t>Ryan Yarbrough*</t>
  </si>
  <si>
    <t>Joe Musgrove</t>
  </si>
  <si>
    <t>Chris Flexen</t>
  </si>
  <si>
    <t>Jorge Lopez</t>
  </si>
  <si>
    <t>Tyler Anderson*</t>
  </si>
  <si>
    <t>Tarik Skubal*</t>
  </si>
  <si>
    <t>Jordan Montgomery*</t>
  </si>
  <si>
    <t>Casey Mize</t>
  </si>
  <si>
    <t>J.A. Happ*</t>
  </si>
  <si>
    <t>Lance Lynn</t>
  </si>
  <si>
    <t>Lance McCullers Jr.</t>
  </si>
  <si>
    <t>Jon Gray</t>
  </si>
  <si>
    <t>JT Brubaker</t>
  </si>
  <si>
    <t>Taijuan Walker</t>
  </si>
  <si>
    <t>Max Scherzer</t>
  </si>
  <si>
    <t>Eduardo Rodriguez*</t>
  </si>
  <si>
    <t>Rich Hill*</t>
  </si>
  <si>
    <t>Martin Perez*</t>
  </si>
  <si>
    <t>Trevor Rogers*</t>
  </si>
  <si>
    <t>Corbin Burnes</t>
  </si>
  <si>
    <t>Jameson Taillon</t>
  </si>
  <si>
    <t>Matt Harvey</t>
  </si>
  <si>
    <t>Freddy Peralta</t>
  </si>
  <si>
    <t>Andrew Heaney*</t>
  </si>
  <si>
    <t>Zach Eflin</t>
  </si>
  <si>
    <t>Carlos Rodon*</t>
  </si>
  <si>
    <t>Adrian Houser</t>
  </si>
  <si>
    <t>Max Fried*</t>
  </si>
  <si>
    <t>Alex Wood*</t>
  </si>
  <si>
    <t>Joe Ross</t>
  </si>
  <si>
    <t>Johnny Cueto</t>
  </si>
  <si>
    <t>Antonio Senzatela</t>
  </si>
  <si>
    <t>Adbert Alzolay</t>
  </si>
  <si>
    <t>Blake Snell*</t>
  </si>
  <si>
    <t>Luis Garcia</t>
  </si>
  <si>
    <t>Trevor Bauer</t>
  </si>
  <si>
    <t>Clayton Kershaw*</t>
  </si>
  <si>
    <t>Steven Matz*</t>
  </si>
  <si>
    <t>Drew Smyly*</t>
  </si>
  <si>
    <t>Kenta Maeda</t>
  </si>
  <si>
    <t>Pablo Lopez</t>
  </si>
  <si>
    <t>Brady Singer</t>
  </si>
  <si>
    <t>Dane Dunning</t>
  </si>
  <si>
    <t>Ian Anderson</t>
  </si>
  <si>
    <t>Domingo German</t>
  </si>
  <si>
    <t>Chris Paddack</t>
  </si>
  <si>
    <t>Austin Gomber*</t>
  </si>
  <si>
    <t>Caleb Smith*</t>
  </si>
  <si>
    <t>Chi Chi Gonzalez</t>
  </si>
  <si>
    <t>Jon Lester*</t>
  </si>
  <si>
    <t>Cal Quantrill</t>
  </si>
  <si>
    <t>Jake Arrieta</t>
  </si>
  <si>
    <t>Aaron Civale</t>
  </si>
  <si>
    <t>Ross Stripling</t>
  </si>
  <si>
    <t>Shane Bieber</t>
  </si>
  <si>
    <t>Kwang Hyun Kim*</t>
  </si>
  <si>
    <t>Madison Bumgarner*</t>
  </si>
  <si>
    <t>Erick Fedde</t>
  </si>
  <si>
    <t>Zach Plesac</t>
  </si>
  <si>
    <t>Jose Urena</t>
  </si>
  <si>
    <t>John Means*</t>
  </si>
  <si>
    <t>Kris Bubic*</t>
  </si>
  <si>
    <t>John Gant</t>
  </si>
  <si>
    <t>Carlos Martinez</t>
  </si>
  <si>
    <t>Vince Velasquez</t>
  </si>
  <si>
    <t>Josh Fleming*</t>
  </si>
  <si>
    <t>Sonny Gray</t>
  </si>
  <si>
    <t>Shohei Ohtani</t>
  </si>
  <si>
    <t>Dylan Bundy</t>
  </si>
  <si>
    <t>Shane McClanahan*</t>
  </si>
  <si>
    <t>Justus Sheffield*</t>
  </si>
  <si>
    <t>Kolby Allard*</t>
  </si>
  <si>
    <t>Michael Wacha</t>
  </si>
  <si>
    <t>Marco Gonzales*</t>
  </si>
  <si>
    <t>Michael Pineda</t>
  </si>
  <si>
    <t>Patrick Sandoval*</t>
  </si>
  <si>
    <t>Wil Crowe</t>
  </si>
  <si>
    <t>Tyler Glasnow</t>
  </si>
  <si>
    <t>Matt Peacock</t>
  </si>
  <si>
    <t>Framber Valdez*</t>
  </si>
  <si>
    <t>Cristian Javier</t>
  </si>
  <si>
    <t>Alex Cobb</t>
  </si>
  <si>
    <t>Logan Webb</t>
  </si>
  <si>
    <t>Jacob deGrom</t>
  </si>
  <si>
    <t>James Kaprielian</t>
  </si>
  <si>
    <t>Vladimir Gutiérrez</t>
  </si>
  <si>
    <t>Brett Anderson*</t>
  </si>
  <si>
    <t>Kyle Freeland*</t>
  </si>
  <si>
    <t>Alec Mills</t>
  </si>
  <si>
    <t>Triston McKenzie</t>
  </si>
  <si>
    <t>Jose Urquidy</t>
  </si>
  <si>
    <t>Riley Smith</t>
  </si>
  <si>
    <t>Matthew Boyd*</t>
  </si>
  <si>
    <t>Eric Lauer*</t>
  </si>
  <si>
    <t>Ryan Weathers*</t>
  </si>
  <si>
    <t>Chad Kuhl</t>
  </si>
  <si>
    <t>Johan Oviedo</t>
  </si>
  <si>
    <t>David Peterson*</t>
  </si>
  <si>
    <t>Matt Shoemaker</t>
  </si>
  <si>
    <t>Logan Gilbert</t>
  </si>
  <si>
    <t>Griffin Canning</t>
  </si>
  <si>
    <t>Zac Gallen</t>
  </si>
  <si>
    <t>Mitch Keller</t>
  </si>
  <si>
    <t>Paolo Espino</t>
  </si>
  <si>
    <t>Jake Odorizzi</t>
  </si>
  <si>
    <t>Trevor Williams</t>
  </si>
  <si>
    <t>Duane Underwood Jr.</t>
  </si>
  <si>
    <t>Bruce Zimmermann*</t>
  </si>
  <si>
    <t>Tyler Alexander*</t>
  </si>
  <si>
    <t>Jack Flaherty</t>
  </si>
  <si>
    <t>Craig Stammen</t>
  </si>
  <si>
    <t>Danny Duffy*</t>
  </si>
  <si>
    <t>Chris Stratton</t>
  </si>
  <si>
    <t>Taylor Hearn*</t>
  </si>
  <si>
    <t>Keegan Akin*</t>
  </si>
  <si>
    <t>Adam Plutko</t>
  </si>
  <si>
    <t>Brent Suter*</t>
  </si>
  <si>
    <t>Nabil Crismatt</t>
  </si>
  <si>
    <t>Jeff Hoffman</t>
  </si>
  <si>
    <t>Junior Guerra</t>
  </si>
  <si>
    <t>Matt Moore*</t>
  </si>
  <si>
    <t>Yusmeiro Petit</t>
  </si>
  <si>
    <t>Dean Kremer</t>
  </si>
  <si>
    <t>Rafael Montero</t>
  </si>
  <si>
    <t>Jose Quintana*</t>
  </si>
  <si>
    <t>David Price*</t>
  </si>
  <si>
    <t>Scott Barlow</t>
  </si>
  <si>
    <t>Alex Reyes</t>
  </si>
  <si>
    <t>Bryan Shaw</t>
  </si>
  <si>
    <t>Lucas Luetge*</t>
  </si>
  <si>
    <t>Bailey Ober</t>
  </si>
  <si>
    <t>Corey Kluber</t>
  </si>
  <si>
    <t>Jesus Luzardo*</t>
  </si>
  <si>
    <t>Justin Dunn</t>
  </si>
  <si>
    <t>Giovanny Gallegos</t>
  </si>
  <si>
    <t>Jonathan Loaisiga</t>
  </si>
  <si>
    <t>J.C. Mejia</t>
  </si>
  <si>
    <t>Sam Hentges*</t>
  </si>
  <si>
    <t>Steve Cishek</t>
  </si>
  <si>
    <t>Mike Mayers</t>
  </si>
  <si>
    <t>Garrett Whitlock</t>
  </si>
  <si>
    <t>Chase Anderson</t>
  </si>
  <si>
    <t>Wily Peralta</t>
  </si>
  <si>
    <t>Michael King</t>
  </si>
  <si>
    <t>Lou Trivino</t>
  </si>
  <si>
    <t>Genesis Cabrera*</t>
  </si>
  <si>
    <t>Clay Holmes</t>
  </si>
  <si>
    <t>Alek Manoah</t>
  </si>
  <si>
    <t>Wade LeBlanc*</t>
  </si>
  <si>
    <t>Jose Suarez*</t>
  </si>
  <si>
    <t>Jake Brentz*</t>
  </si>
  <si>
    <t>Tyler Rogers</t>
  </si>
  <si>
    <t>Taylor Widener</t>
  </si>
  <si>
    <t>Chad Green</t>
  </si>
  <si>
    <t>Ryne Stanek</t>
  </si>
  <si>
    <t>Daniel Bard</t>
  </si>
  <si>
    <t>Hansel Robles</t>
  </si>
  <si>
    <t>Hector Neris</t>
  </si>
  <si>
    <t>Miguel Castro</t>
  </si>
  <si>
    <t>James Karinchak</t>
  </si>
  <si>
    <t>Dillon Tate</t>
  </si>
  <si>
    <t>Phil Maton</t>
  </si>
  <si>
    <t>Spencer Turnbull</t>
  </si>
  <si>
    <t>Randy Dobnak</t>
  </si>
  <si>
    <t>Jose Cisnero</t>
  </si>
  <si>
    <t>Adam Ottavino</t>
  </si>
  <si>
    <t>Kyle Finnegan</t>
  </si>
  <si>
    <t>Tyler Kinley</t>
  </si>
  <si>
    <t>Andrew Kittredge</t>
  </si>
  <si>
    <t>Gregory Soto*</t>
  </si>
  <si>
    <t>Brad Hand*</t>
  </si>
  <si>
    <t>Raisel Iglesias</t>
  </si>
  <si>
    <t>Brad Boxberger</t>
  </si>
  <si>
    <t>Chase De Jong</t>
  </si>
  <si>
    <t>Dylan Floro</t>
  </si>
  <si>
    <t>Greg Holland</t>
  </si>
  <si>
    <t>Mark Melancon</t>
  </si>
  <si>
    <t>Adam Cimber</t>
  </si>
  <si>
    <t>Emmanuel Clase</t>
  </si>
  <si>
    <t>Ryan Helsley</t>
  </si>
  <si>
    <t>Jose Alvarado*</t>
  </si>
  <si>
    <t>John King*</t>
  </si>
  <si>
    <t>Matt Manning</t>
  </si>
  <si>
    <t>Alex Young*</t>
  </si>
  <si>
    <t>Michael Fulmer</t>
  </si>
  <si>
    <t>Alex Colome</t>
  </si>
  <si>
    <t>Eli Morgan</t>
  </si>
  <si>
    <t>Tanner Scott*</t>
  </si>
  <si>
    <t>Emilio Pagan</t>
  </si>
  <si>
    <t>Tylor Megill</t>
  </si>
  <si>
    <t>Zach Pop</t>
  </si>
  <si>
    <t>Josh Tomlin</t>
  </si>
  <si>
    <t>Blake Treinen</t>
  </si>
  <si>
    <t>Liam Hendriks</t>
  </si>
  <si>
    <t>Brett Martin*</t>
  </si>
  <si>
    <t>Jose Ruiz</t>
  </si>
  <si>
    <t>Will Smith*</t>
  </si>
  <si>
    <t>Paul Fry*</t>
  </si>
  <si>
    <t>Kyle Funkhouser</t>
  </si>
  <si>
    <t>Josh Staumont</t>
  </si>
  <si>
    <t>Ryan Tepera</t>
  </si>
  <si>
    <t>Anthony Bass</t>
  </si>
  <si>
    <t>John Curtiss</t>
  </si>
  <si>
    <t>Kenley Jansen</t>
  </si>
  <si>
    <t>Ervin Santana</t>
  </si>
  <si>
    <t>Matt Wisler</t>
  </si>
  <si>
    <t>Edwin Diaz</t>
  </si>
  <si>
    <t>Tyler Duffey</t>
  </si>
  <si>
    <t>Michael Kopech</t>
  </si>
  <si>
    <t>Bryse Wilson</t>
  </si>
  <si>
    <t>Trevor May</t>
  </si>
  <si>
    <t>Jake Woodford</t>
  </si>
  <si>
    <t>Jake McGee*</t>
  </si>
  <si>
    <t>Cesar Valdez</t>
  </si>
  <si>
    <t>Brett de Geus</t>
  </si>
  <si>
    <t>Codi Heuer</t>
  </si>
  <si>
    <t>Jeffrey Springs*</t>
  </si>
  <si>
    <t>Huascar Ynoa</t>
  </si>
  <si>
    <t>Luke Jackson</t>
  </si>
  <si>
    <t>Tyler Matzek*</t>
  </si>
  <si>
    <t>Anthony Misiewicz*</t>
  </si>
  <si>
    <t>Ranger Suarez*</t>
  </si>
  <si>
    <t>Matt Andriese</t>
  </si>
  <si>
    <t>Ross Detwiler*</t>
  </si>
  <si>
    <t>Hirokazu Sawamura</t>
  </si>
  <si>
    <t>Trevor Stephan</t>
  </si>
  <si>
    <t>Zach Thompson</t>
  </si>
  <si>
    <t>Austin Voth</t>
  </si>
  <si>
    <t>Jose Alvarez*</t>
  </si>
  <si>
    <t>Rex Brothers*</t>
  </si>
  <si>
    <t>Ryan Pressly</t>
  </si>
  <si>
    <t>Luis Cessa</t>
  </si>
  <si>
    <t>Jake Diekman*</t>
  </si>
  <si>
    <t>Tim Hill*</t>
  </si>
  <si>
    <t>Daniel Norris*</t>
  </si>
  <si>
    <t>Caleb Thielbar*</t>
  </si>
  <si>
    <t>Jorge Alcala</t>
  </si>
  <si>
    <t>David Bednar</t>
  </si>
  <si>
    <t>J.P. Feyereisen</t>
  </si>
  <si>
    <t>Cole Sulser</t>
  </si>
  <si>
    <t>Keegan Thompson</t>
  </si>
  <si>
    <t>Connor Brogdon</t>
  </si>
  <si>
    <t>Carlos Estevez</t>
  </si>
  <si>
    <t>Josh Sborz</t>
  </si>
  <si>
    <t>Drew Steckenrider</t>
  </si>
  <si>
    <t>Carlos Hernandez</t>
  </si>
  <si>
    <t>Drew Rasmussen</t>
  </si>
  <si>
    <t>Trevor Richards</t>
  </si>
  <si>
    <t>Trent Thornton</t>
  </si>
  <si>
    <t>Tyler Wells</t>
  </si>
  <si>
    <t>Aroldis Chapman*</t>
  </si>
  <si>
    <t>Sam Clay*</t>
  </si>
  <si>
    <t>Jeurys Familia</t>
  </si>
  <si>
    <t>Matt Barnes</t>
  </si>
  <si>
    <t>Jhoulys Chacin</t>
  </si>
  <si>
    <t>Andrew Chafin*</t>
  </si>
  <si>
    <t>Dan Winkler</t>
  </si>
  <si>
    <t>Devin Williams</t>
  </si>
  <si>
    <t>pEFT</t>
  </si>
  <si>
    <t>TB/PA</t>
  </si>
  <si>
    <t>XB/H</t>
  </si>
  <si>
    <t>TBR%</t>
  </si>
  <si>
    <t>HR/TB</t>
  </si>
  <si>
    <t>S/TB</t>
  </si>
  <si>
    <t>K/PA</t>
  </si>
  <si>
    <t>A1b/PA</t>
  </si>
  <si>
    <t>PA</t>
  </si>
  <si>
    <t>Percentile</t>
  </si>
  <si>
    <t>Mean</t>
  </si>
  <si>
    <t>StDev</t>
  </si>
  <si>
    <t>Dev %</t>
  </si>
  <si>
    <t>10th</t>
  </si>
  <si>
    <t>30th</t>
  </si>
  <si>
    <t>50th</t>
  </si>
  <si>
    <t>70th</t>
  </si>
  <si>
    <t>90th</t>
  </si>
  <si>
    <t>pEFT+</t>
  </si>
  <si>
    <t>2021 Most effective pitchers by pEFT and pEFT+ (min 168 BF)</t>
  </si>
  <si>
    <t>2021 Least effective pitchers by pEFT and pEFT+ (min 168 BF)</t>
  </si>
  <si>
    <t>Lg 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</si>
</sst>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%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i/>
      <sz val="10"/>
      <color theme="9" tint="-0.249977111117893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i/>
      <sz val="10"/>
      <color theme="9" tint="-0.499984740745262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3" borderId="0" xfId="0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19" fillId="34" borderId="10" xfId="0" applyNumberFormat="1" applyFont="1" applyFill="1" applyBorder="1" applyAlignment="1">
      <alignment horizontal="center" vertical="center" wrapText="1"/>
    </xf>
    <xf numFmtId="164" fontId="19" fillId="35" borderId="10" xfId="0" applyNumberFormat="1" applyFont="1" applyFill="1" applyBorder="1" applyAlignment="1">
      <alignment horizontal="center" vertical="center" wrapText="1"/>
    </xf>
    <xf numFmtId="164" fontId="18" fillId="34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20" fillId="36" borderId="10" xfId="0" applyFont="1" applyFill="1" applyBorder="1" applyAlignment="1">
      <alignment horizontal="center" vertical="center"/>
    </xf>
    <xf numFmtId="164" fontId="20" fillId="36" borderId="10" xfId="0" applyNumberFormat="1" applyFont="1" applyFill="1" applyBorder="1" applyAlignment="1">
      <alignment horizontal="center" vertical="center"/>
    </xf>
    <xf numFmtId="0" fontId="21" fillId="36" borderId="10" xfId="0" applyFont="1" applyFill="1" applyBorder="1" applyAlignment="1">
      <alignment horizontal="center" vertical="center"/>
    </xf>
    <xf numFmtId="164" fontId="21" fillId="36" borderId="10" xfId="0" applyNumberFormat="1" applyFont="1" applyFill="1" applyBorder="1" applyAlignment="1">
      <alignment horizontal="center" vertical="center"/>
    </xf>
    <xf numFmtId="165" fontId="21" fillId="36" borderId="10" xfId="0" applyNumberFormat="1" applyFont="1" applyFill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4" fontId="19" fillId="37" borderId="10" xfId="0" applyNumberFormat="1" applyFont="1" applyFill="1" applyBorder="1" applyAlignment="1">
      <alignment horizontal="center" vertical="center" wrapText="1"/>
    </xf>
    <xf numFmtId="0" fontId="16" fillId="33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164" fontId="19" fillId="38" borderId="10" xfId="0" applyNumberFormat="1" applyFont="1" applyFill="1" applyBorder="1" applyAlignment="1">
      <alignment horizontal="center" vertical="center" wrapText="1"/>
    </xf>
    <xf numFmtId="164" fontId="19" fillId="39" borderId="10" xfId="0" applyNumberFormat="1" applyFont="1" applyFill="1" applyBorder="1" applyAlignment="1">
      <alignment horizontal="center" vertical="center" wrapText="1"/>
    </xf>
    <xf numFmtId="164" fontId="19" fillId="40" borderId="10" xfId="0" applyNumberFormat="1" applyFont="1" applyFill="1" applyBorder="1" applyAlignment="1">
      <alignment horizontal="center" vertical="center" wrapText="1"/>
    </xf>
    <xf numFmtId="164" fontId="19" fillId="41" borderId="10" xfId="0" applyNumberFormat="1" applyFont="1" applyFill="1" applyBorder="1" applyAlignment="1">
      <alignment horizontal="center" vertical="center" wrapText="1"/>
    </xf>
    <xf numFmtId="164" fontId="22" fillId="34" borderId="10" xfId="0" applyNumberFormat="1" applyFont="1" applyFill="1" applyBorder="1" applyAlignment="1">
      <alignment horizontal="center" vertical="center" wrapText="1"/>
    </xf>
    <xf numFmtId="164" fontId="23" fillId="34" borderId="10" xfId="0" applyNumberFormat="1" applyFont="1" applyFill="1" applyBorder="1" applyAlignment="1">
      <alignment horizontal="center" vertical="center" wrapText="1"/>
    </xf>
    <xf numFmtId="164" fontId="23" fillId="41" borderId="10" xfId="0" applyNumberFormat="1" applyFont="1" applyFill="1" applyBorder="1" applyAlignment="1">
      <alignment horizontal="center" vertical="center" wrapText="1"/>
    </xf>
    <xf numFmtId="2" fontId="19" fillId="35" borderId="10" xfId="0" applyNumberFormat="1" applyFont="1" applyFill="1" applyBorder="1" applyAlignment="1">
      <alignment horizontal="center" vertical="center" wrapText="1"/>
    </xf>
    <xf numFmtId="2" fontId="19" fillId="38" borderId="10" xfId="0" applyNumberFormat="1" applyFont="1" applyFill="1" applyBorder="1" applyAlignment="1">
      <alignment horizontal="center" vertical="center" wrapText="1"/>
    </xf>
    <xf numFmtId="2" fontId="19" fillId="39" borderId="10" xfId="0" applyNumberFormat="1" applyFont="1" applyFill="1" applyBorder="1" applyAlignment="1">
      <alignment horizontal="center" vertical="center" wrapText="1"/>
    </xf>
    <xf numFmtId="2" fontId="19" fillId="37" borderId="10" xfId="0" applyNumberFormat="1" applyFont="1" applyFill="1" applyBorder="1" applyAlignment="1">
      <alignment horizontal="center" vertical="center" wrapText="1"/>
    </xf>
    <xf numFmtId="2" fontId="19" fillId="40" borderId="10" xfId="0" applyNumberFormat="1" applyFont="1" applyFill="1" applyBorder="1" applyAlignment="1">
      <alignment horizontal="center" vertical="center" wrapText="1"/>
    </xf>
    <xf numFmtId="2" fontId="19" fillId="41" borderId="10" xfId="0" applyNumberFormat="1" applyFont="1" applyFill="1" applyBorder="1" applyAlignment="1">
      <alignment horizontal="center" vertical="center" wrapText="1"/>
    </xf>
    <xf numFmtId="2" fontId="23" fillId="41" borderId="10" xfId="0" applyNumberFormat="1" applyFont="1" applyFill="1" applyBorder="1" applyAlignment="1">
      <alignment horizontal="center" vertical="center" wrapText="1"/>
    </xf>
    <xf numFmtId="2" fontId="16" fillId="0" borderId="0" xfId="0" applyNumberFormat="1" applyFont="1" applyAlignment="1">
      <alignment horizontal="center" vertical="center"/>
    </xf>
    <xf numFmtId="164" fontId="24" fillId="38" borderId="10" xfId="0" applyNumberFormat="1" applyFont="1" applyFill="1" applyBorder="1" applyAlignment="1">
      <alignment horizontal="center" vertical="center" wrapText="1"/>
    </xf>
    <xf numFmtId="2" fontId="24" fillId="38" borderId="10" xfId="0" applyNumberFormat="1" applyFont="1" applyFill="1" applyBorder="1" applyAlignment="1">
      <alignment horizontal="center" vertical="center" wrapText="1"/>
    </xf>
    <xf numFmtId="2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35" borderId="10" xfId="0" applyFont="1" applyFill="1" applyBorder="1" applyAlignment="1">
      <alignment horizontal="left" vertical="center"/>
    </xf>
    <xf numFmtId="164" fontId="19" fillId="35" borderId="10" xfId="0" applyNumberFormat="1" applyFont="1" applyFill="1" applyBorder="1" applyAlignment="1">
      <alignment horizontal="center" vertical="center"/>
    </xf>
    <xf numFmtId="2" fontId="19" fillId="35" borderId="10" xfId="0" applyNumberFormat="1" applyFont="1" applyFill="1" applyBorder="1" applyAlignment="1">
      <alignment horizontal="center" vertical="center"/>
    </xf>
    <xf numFmtId="164" fontId="18" fillId="35" borderId="10" xfId="0" applyNumberFormat="1" applyFont="1" applyFill="1" applyBorder="1" applyAlignment="1">
      <alignment horizontal="center" vertical="center"/>
    </xf>
    <xf numFmtId="0" fontId="18" fillId="35" borderId="10" xfId="0" applyFont="1" applyFill="1" applyBorder="1" applyAlignment="1">
      <alignment horizontal="left" vertical="center"/>
    </xf>
    <xf numFmtId="2" fontId="18" fillId="35" borderId="10" xfId="0" applyNumberFormat="1" applyFont="1" applyFill="1" applyBorder="1" applyAlignment="1">
      <alignment horizontal="center" vertical="center"/>
    </xf>
    <xf numFmtId="0" fontId="18" fillId="35" borderId="11" xfId="0" applyFont="1" applyFill="1" applyBorder="1" applyAlignment="1">
      <alignment horizontal="left" vertical="center"/>
    </xf>
    <xf numFmtId="164" fontId="18" fillId="35" borderId="11" xfId="0" applyNumberFormat="1" applyFont="1" applyFill="1" applyBorder="1" applyAlignment="1">
      <alignment horizontal="center" vertical="center"/>
    </xf>
    <xf numFmtId="2" fontId="18" fillId="35" borderId="11" xfId="0" applyNumberFormat="1" applyFont="1" applyFill="1" applyBorder="1" applyAlignment="1">
      <alignment horizontal="center" vertical="center"/>
    </xf>
    <xf numFmtId="164" fontId="24" fillId="35" borderId="10" xfId="0" applyNumberFormat="1" applyFont="1" applyFill="1" applyBorder="1" applyAlignment="1">
      <alignment horizontal="center" vertical="center"/>
    </xf>
    <xf numFmtId="2" fontId="24" fillId="35" borderId="10" xfId="0" applyNumberFormat="1" applyFont="1" applyFill="1" applyBorder="1" applyAlignment="1">
      <alignment horizontal="center" vertical="center"/>
    </xf>
    <xf numFmtId="0" fontId="19" fillId="42" borderId="10" xfId="0" applyFont="1" applyFill="1" applyBorder="1" applyAlignment="1">
      <alignment horizontal="left" vertical="center"/>
    </xf>
    <xf numFmtId="164" fontId="19" fillId="42" borderId="10" xfId="0" applyNumberFormat="1" applyFont="1" applyFill="1" applyBorder="1" applyAlignment="1">
      <alignment horizontal="center" vertical="center"/>
    </xf>
    <xf numFmtId="2" fontId="19" fillId="42" borderId="10" xfId="0" applyNumberFormat="1" applyFont="1" applyFill="1" applyBorder="1" applyAlignment="1">
      <alignment horizontal="center" vertical="center"/>
    </xf>
    <xf numFmtId="0" fontId="18" fillId="42" borderId="10" xfId="0" applyFont="1" applyFill="1" applyBorder="1" applyAlignment="1">
      <alignment horizontal="left" vertical="center"/>
    </xf>
    <xf numFmtId="164" fontId="18" fillId="42" borderId="10" xfId="0" applyNumberFormat="1" applyFont="1" applyFill="1" applyBorder="1" applyAlignment="1">
      <alignment horizontal="center" vertical="center"/>
    </xf>
    <xf numFmtId="2" fontId="18" fillId="42" borderId="10" xfId="0" applyNumberFormat="1" applyFont="1" applyFill="1" applyBorder="1" applyAlignment="1">
      <alignment horizontal="center" vertical="center"/>
    </xf>
    <xf numFmtId="164" fontId="23" fillId="42" borderId="10" xfId="0" applyNumberFormat="1" applyFont="1" applyFill="1" applyBorder="1" applyAlignment="1">
      <alignment horizontal="center" vertical="center"/>
    </xf>
    <xf numFmtId="2" fontId="23" fillId="42" borderId="10" xfId="0" applyNumberFormat="1" applyFont="1" applyFill="1" applyBorder="1" applyAlignment="1">
      <alignment horizontal="center" vertical="center"/>
    </xf>
    <xf numFmtId="0" fontId="18" fillId="33" borderId="0" xfId="0" applyFont="1" applyFill="1" applyAlignment="1">
      <alignment horizontal="center" vertical="center"/>
    </xf>
    <xf numFmtId="164" fontId="18" fillId="33" borderId="0" xfId="0" applyNumberFormat="1" applyFont="1" applyFill="1" applyAlignment="1">
      <alignment horizontal="center" vertical="center"/>
    </xf>
    <xf numFmtId="0" fontId="18" fillId="33" borderId="0" xfId="0" applyFont="1" applyFill="1" applyAlignment="1">
      <alignment horizontal="left" vertical="center"/>
    </xf>
    <xf numFmtId="2" fontId="18" fillId="33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3" borderId="0" xfId="0" applyFill="1" applyAlignment="1">
      <alignment horizontal="left" vertical="center"/>
    </xf>
    <xf numFmtId="164" fontId="0" fillId="33" borderId="0" xfId="0" applyNumberFormat="1" applyFont="1" applyFill="1" applyAlignment="1">
      <alignment horizontal="center" vertical="center"/>
    </xf>
    <xf numFmtId="164" fontId="16" fillId="33" borderId="0" xfId="0" applyNumberFormat="1" applyFont="1" applyFill="1" applyAlignment="1">
      <alignment horizontal="center" vertical="center"/>
    </xf>
    <xf numFmtId="2" fontId="16" fillId="33" borderId="0" xfId="0" applyNumberFormat="1" applyFont="1" applyFill="1" applyAlignment="1">
      <alignment horizontal="center" vertical="center"/>
    </xf>
    <xf numFmtId="1" fontId="0" fillId="33" borderId="0" xfId="0" applyNumberFormat="1" applyFill="1" applyAlignment="1">
      <alignment horizontal="center" vertical="center"/>
    </xf>
    <xf numFmtId="0" fontId="19" fillId="36" borderId="11" xfId="0" applyFont="1" applyFill="1" applyBorder="1" applyAlignment="1">
      <alignment horizontal="center" vertical="center"/>
    </xf>
    <xf numFmtId="0" fontId="23" fillId="42" borderId="10" xfId="0" applyFont="1" applyFill="1" applyBorder="1" applyAlignment="1">
      <alignment horizontal="left" vertical="center"/>
    </xf>
    <xf numFmtId="0" fontId="24" fillId="35" borderId="10" xfId="0" applyFont="1" applyFill="1" applyBorder="1" applyAlignment="1">
      <alignment horizontal="left" vertical="center"/>
    </xf>
    <xf numFmtId="1" fontId="19" fillId="43" borderId="10" xfId="0" applyNumberFormat="1" applyFont="1" applyFill="1" applyBorder="1" applyAlignment="1">
      <alignment horizontal="center" vertical="center" wrapText="1"/>
    </xf>
    <xf numFmtId="1" fontId="18" fillId="43" borderId="10" xfId="0" applyNumberFormat="1" applyFont="1" applyFill="1" applyBorder="1" applyAlignment="1">
      <alignment horizontal="center" vertical="center" wrapText="1"/>
    </xf>
    <xf numFmtId="0" fontId="19" fillId="43" borderId="10" xfId="0" applyFont="1" applyFill="1" applyBorder="1" applyAlignment="1">
      <alignment horizontal="left" vertical="center" wrapText="1"/>
    </xf>
    <xf numFmtId="0" fontId="18" fillId="43" borderId="10" xfId="0" applyFont="1" applyFill="1" applyBorder="1" applyAlignment="1">
      <alignment horizontal="left" vertical="center" wrapText="1"/>
    </xf>
    <xf numFmtId="0" fontId="23" fillId="43" borderId="10" xfId="0" applyFont="1" applyFill="1" applyBorder="1" applyAlignment="1">
      <alignment horizontal="left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301"/>
  <sheetViews>
    <sheetView tabSelected="1" zoomScale="150" zoomScaleNormal="150" workbookViewId="0">
      <pane ySplit="1" topLeftCell="A293" activePane="bottomLeft" state="frozen"/>
      <selection activeCell="P1" sqref="P1"/>
      <selection pane="bottomLeft" activeCell="A303" sqref="A303"/>
    </sheetView>
  </sheetViews>
  <sheetFormatPr defaultColWidth="8.875" defaultRowHeight="15" x14ac:dyDescent="0.2"/>
  <cols>
    <col min="1" max="1" width="15.4140625" style="2" bestFit="1" customWidth="1"/>
    <col min="2" max="4" width="5.42578125" style="9" bestFit="1" customWidth="1"/>
    <col min="5" max="5" width="5.546875" style="9" bestFit="1" customWidth="1"/>
    <col min="6" max="9" width="5.42578125" style="9" bestFit="1" customWidth="1"/>
    <col min="10" max="10" width="6.0390625" style="9" bestFit="1" customWidth="1"/>
    <col min="11" max="11" width="5.42578125" style="16" bestFit="1" customWidth="1"/>
    <col min="12" max="12" width="5.42578125" style="34" customWidth="1"/>
    <col min="13" max="14" width="3.328125" style="4" bestFit="1" customWidth="1"/>
    <col min="15" max="15" width="2.46484375" style="4" bestFit="1" customWidth="1"/>
    <col min="16" max="16" width="3.328125" style="4" bestFit="1" customWidth="1"/>
    <col min="17" max="18" width="2.46484375" style="4" bestFit="1" customWidth="1"/>
    <col min="19" max="19" width="2.7109375" style="4" bestFit="1" customWidth="1"/>
    <col min="20" max="20" width="2.5859375" style="4" bestFit="1" customWidth="1"/>
    <col min="21" max="21" width="3.328125" style="4" bestFit="1" customWidth="1"/>
    <col min="22" max="22" width="2.5859375" style="4" bestFit="1" customWidth="1"/>
    <col min="23" max="23" width="3.328125" style="4" bestFit="1" customWidth="1"/>
    <col min="24" max="24" width="3.57421875" style="4" bestFit="1" customWidth="1"/>
    <col min="25" max="25" width="2.5859375" style="4" bestFit="1" customWidth="1"/>
    <col min="26" max="26" width="2.33984375" style="4" bestFit="1" customWidth="1"/>
    <col min="27" max="27" width="2.46484375" style="62" customWidth="1"/>
    <col min="28" max="28" width="7.765625" style="8" bestFit="1" customWidth="1"/>
    <col min="29" max="29" width="5.42578125" style="10" bestFit="1" customWidth="1"/>
    <col min="30" max="30" width="5.42578125" style="8" bestFit="1" customWidth="1"/>
    <col min="31" max="31" width="5.42578125" style="10" bestFit="1" customWidth="1"/>
    <col min="32" max="32" width="5.79296875" style="8" bestFit="1" customWidth="1"/>
    <col min="33" max="33" width="2.46484375" style="1" customWidth="1"/>
    <col min="34" max="34" width="13.4375" style="38" bestFit="1" customWidth="1"/>
    <col min="35" max="37" width="5.42578125" style="10" bestFit="1" customWidth="1"/>
    <col min="38" max="38" width="5.546875" style="10" bestFit="1" customWidth="1"/>
    <col min="39" max="42" width="5.42578125" style="10" bestFit="1" customWidth="1"/>
    <col min="43" max="43" width="6.0390625" style="10" bestFit="1" customWidth="1"/>
    <col min="44" max="44" width="5.42578125" style="10" bestFit="1" customWidth="1"/>
    <col min="45" max="45" width="5.42578125" style="37" bestFit="1" customWidth="1"/>
    <col min="46" max="46" width="2.46484375" style="1" customWidth="1"/>
    <col min="47" max="16384" width="8.875" style="1"/>
  </cols>
  <sheetData>
    <row r="1" spans="1:46" s="19" customFormat="1" x14ac:dyDescent="0.2">
      <c r="A1" s="73" t="s">
        <v>0</v>
      </c>
      <c r="B1" s="5" t="s">
        <v>11</v>
      </c>
      <c r="C1" s="5" t="s">
        <v>316</v>
      </c>
      <c r="D1" s="5" t="s">
        <v>317</v>
      </c>
      <c r="E1" s="5" t="s">
        <v>318</v>
      </c>
      <c r="F1" s="5" t="s">
        <v>10</v>
      </c>
      <c r="G1" s="5" t="s">
        <v>319</v>
      </c>
      <c r="H1" s="5" t="s">
        <v>320</v>
      </c>
      <c r="I1" s="5" t="s">
        <v>321</v>
      </c>
      <c r="J1" s="5" t="s">
        <v>322</v>
      </c>
      <c r="K1" s="6" t="s">
        <v>315</v>
      </c>
      <c r="L1" s="27" t="s">
        <v>333</v>
      </c>
      <c r="M1" s="71" t="s">
        <v>323</v>
      </c>
      <c r="N1" s="71" t="s">
        <v>1</v>
      </c>
      <c r="O1" s="71" t="s">
        <v>2</v>
      </c>
      <c r="P1" s="71" t="s">
        <v>3</v>
      </c>
      <c r="Q1" s="71" t="s">
        <v>4</v>
      </c>
      <c r="R1" s="71" t="s">
        <v>5</v>
      </c>
      <c r="S1" s="71" t="s">
        <v>6</v>
      </c>
      <c r="T1" s="71" t="s">
        <v>7</v>
      </c>
      <c r="U1" s="71" t="s">
        <v>8</v>
      </c>
      <c r="V1" s="71" t="s">
        <v>9</v>
      </c>
      <c r="W1" s="71" t="s">
        <v>12</v>
      </c>
      <c r="X1" s="71" t="s">
        <v>13</v>
      </c>
      <c r="Y1" s="71" t="s">
        <v>14</v>
      </c>
      <c r="Z1" s="71" t="s">
        <v>15</v>
      </c>
      <c r="AA1" s="18"/>
      <c r="AB1" s="11" t="s">
        <v>324</v>
      </c>
      <c r="AC1" s="12" t="s">
        <v>315</v>
      </c>
      <c r="AD1" s="11" t="s">
        <v>325</v>
      </c>
      <c r="AE1" s="12" t="s">
        <v>326</v>
      </c>
      <c r="AF1" s="11" t="s">
        <v>327</v>
      </c>
      <c r="AG1" s="18"/>
      <c r="AH1" s="68" t="s">
        <v>334</v>
      </c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18"/>
    </row>
    <row r="2" spans="1:46" x14ac:dyDescent="0.2">
      <c r="A2" s="74" t="s">
        <v>254</v>
      </c>
      <c r="B2" s="7">
        <f>(P2-S2)/(N2-S2-U2+Z2)</f>
        <v>0.30208333333333331</v>
      </c>
      <c r="C2" s="7">
        <f>W2/M2</f>
        <v>0.16304347826086957</v>
      </c>
      <c r="D2" s="24">
        <f>(Q2+R2+S2)/P2</f>
        <v>3.4482758620689655E-2</v>
      </c>
      <c r="E2" s="7">
        <f>(W2+O2)/M2</f>
        <v>0.29347826086956524</v>
      </c>
      <c r="F2" s="7">
        <f>(W2/N2)+((P2+T2+X2)/(N2+T2+X2+Z2))</f>
        <v>0.519772792637331</v>
      </c>
      <c r="G2" s="24">
        <f>S2/W2</f>
        <v>0</v>
      </c>
      <c r="H2" s="7">
        <f>(Y2+Z2)/W2</f>
        <v>6.6666666666666666E-2</v>
      </c>
      <c r="I2" s="7">
        <f>U2/M2</f>
        <v>0.30978260869565216</v>
      </c>
      <c r="J2" s="7">
        <f>(T2+X2)/M2</f>
        <v>0.16304347826086957</v>
      </c>
      <c r="K2" s="35">
        <f>(1-B2*0.7635+1-C2*0.7562+1-D2*0.75+1-E2*0.7248+1-F2*0.7021+1-G2*0.6285+H2*0.5884+I2*0.5276+1-J2*0.3663)/11.068</f>
        <v>0.55886370179908007</v>
      </c>
      <c r="L2" s="36">
        <f>K2/0.4909*100</f>
        <v>113.84471415748219</v>
      </c>
      <c r="M2" s="72">
        <v>184</v>
      </c>
      <c r="N2" s="72">
        <v>152</v>
      </c>
      <c r="O2" s="72">
        <v>24</v>
      </c>
      <c r="P2" s="72">
        <v>29</v>
      </c>
      <c r="Q2" s="72">
        <v>1</v>
      </c>
      <c r="R2" s="72">
        <v>0</v>
      </c>
      <c r="S2" s="72">
        <v>0</v>
      </c>
      <c r="T2" s="72">
        <v>26</v>
      </c>
      <c r="U2" s="72">
        <v>57</v>
      </c>
      <c r="V2" s="72">
        <v>0.191</v>
      </c>
      <c r="W2" s="72">
        <v>30</v>
      </c>
      <c r="X2" s="72">
        <v>4</v>
      </c>
      <c r="Y2" s="72">
        <v>1</v>
      </c>
      <c r="Z2" s="72">
        <v>1</v>
      </c>
      <c r="AA2" s="3"/>
      <c r="AB2" s="13" t="s">
        <v>328</v>
      </c>
      <c r="AC2" s="14">
        <f>_xlfn.PERCENTILE.EXC(K2:K300,0.1)</f>
        <v>0.4614312922453595</v>
      </c>
      <c r="AD2" s="14">
        <f>AVERAGE(K2:K300)</f>
        <v>0.49328933851113482</v>
      </c>
      <c r="AE2" s="14">
        <f>STDEV(K2:K300)</f>
        <v>2.3688220182758853E-2</v>
      </c>
      <c r="AF2" s="15">
        <f>AE2/AD2</f>
        <v>4.8020944977760043E-2</v>
      </c>
      <c r="AG2" s="3"/>
      <c r="AH2" s="39" t="s">
        <v>0</v>
      </c>
      <c r="AI2" s="40" t="s">
        <v>11</v>
      </c>
      <c r="AJ2" s="40" t="s">
        <v>316</v>
      </c>
      <c r="AK2" s="40" t="s">
        <v>317</v>
      </c>
      <c r="AL2" s="40" t="s">
        <v>318</v>
      </c>
      <c r="AM2" s="40" t="s">
        <v>10</v>
      </c>
      <c r="AN2" s="40" t="s">
        <v>319</v>
      </c>
      <c r="AO2" s="40" t="s">
        <v>320</v>
      </c>
      <c r="AP2" s="40" t="s">
        <v>321</v>
      </c>
      <c r="AQ2" s="40" t="s">
        <v>322</v>
      </c>
      <c r="AR2" s="40" t="s">
        <v>315</v>
      </c>
      <c r="AS2" s="41" t="s">
        <v>333</v>
      </c>
      <c r="AT2" s="3"/>
    </row>
    <row r="3" spans="1:46" x14ac:dyDescent="0.2">
      <c r="A3" s="74" t="s">
        <v>278</v>
      </c>
      <c r="B3" s="24">
        <f>(P3-S3)/(N3-S3-U3+Z3)</f>
        <v>0.17142857142857143</v>
      </c>
      <c r="C3" s="7">
        <f>W3/M3</f>
        <v>0.1853932584269663</v>
      </c>
      <c r="D3" s="7">
        <f>(Q3+R3+S3)/P3</f>
        <v>0.2857142857142857</v>
      </c>
      <c r="E3" s="7">
        <f>(W3+O3)/M3</f>
        <v>0.23595505617977527</v>
      </c>
      <c r="F3" s="7">
        <f>(W3/N3)+((P3+T3+X3)/(N3+T3+X3+Z3))</f>
        <v>0.45292207792207795</v>
      </c>
      <c r="G3" s="7">
        <f>S3/W3</f>
        <v>9.0909090909090912E-2</v>
      </c>
      <c r="H3" s="7">
        <f>(Y3+Z3)/W3</f>
        <v>9.0909090909090912E-2</v>
      </c>
      <c r="I3" s="7">
        <f>U3/M3</f>
        <v>0.2640449438202247</v>
      </c>
      <c r="J3" s="7">
        <f>(T3+X3)/M3</f>
        <v>0.11797752808988764</v>
      </c>
      <c r="K3" s="20">
        <f>(1-B3*0.7635+1-C3*0.7562+1-D3*0.75+1-E3*0.7248+1-F3*0.7021+1-G3*0.6285+H3*0.5884+I3*0.5276+1-J3*0.3663)/11.068</f>
        <v>0.5527707682555727</v>
      </c>
      <c r="L3" s="28">
        <f>K3/0.4909*100</f>
        <v>112.60353804350636</v>
      </c>
      <c r="M3" s="72">
        <v>178</v>
      </c>
      <c r="N3" s="72">
        <v>154</v>
      </c>
      <c r="O3" s="72">
        <v>9</v>
      </c>
      <c r="P3" s="72">
        <v>21</v>
      </c>
      <c r="Q3" s="72">
        <v>3</v>
      </c>
      <c r="R3" s="72">
        <v>0</v>
      </c>
      <c r="S3" s="72">
        <v>3</v>
      </c>
      <c r="T3" s="72">
        <v>18</v>
      </c>
      <c r="U3" s="72">
        <v>47</v>
      </c>
      <c r="V3" s="72">
        <v>0.13600000000000001</v>
      </c>
      <c r="W3" s="72">
        <v>33</v>
      </c>
      <c r="X3" s="72">
        <v>3</v>
      </c>
      <c r="Y3" s="72">
        <v>2</v>
      </c>
      <c r="Z3" s="72">
        <v>1</v>
      </c>
      <c r="AA3" s="3"/>
      <c r="AB3" s="13" t="s">
        <v>329</v>
      </c>
      <c r="AC3" s="14">
        <f>_xlfn.PERCENTILE.EXC(K2:K300,0.3)</f>
        <v>0.48079077072408699</v>
      </c>
      <c r="AD3" s="11" t="s">
        <v>336</v>
      </c>
      <c r="AE3" s="14"/>
      <c r="AF3" s="13"/>
      <c r="AG3" s="3"/>
      <c r="AH3" s="70" t="s">
        <v>254</v>
      </c>
      <c r="AI3" s="42">
        <v>0.30208333333333331</v>
      </c>
      <c r="AJ3" s="42">
        <v>0.16304347826086957</v>
      </c>
      <c r="AK3" s="48">
        <v>3.4482758620689655E-2</v>
      </c>
      <c r="AL3" s="42">
        <v>0.29347826086956524</v>
      </c>
      <c r="AM3" s="42">
        <v>0.519772792637331</v>
      </c>
      <c r="AN3" s="48">
        <v>0</v>
      </c>
      <c r="AO3" s="42">
        <v>6.6666666666666666E-2</v>
      </c>
      <c r="AP3" s="42">
        <v>0.30978260869565216</v>
      </c>
      <c r="AQ3" s="42">
        <v>0.16304347826086957</v>
      </c>
      <c r="AR3" s="48">
        <v>0.55886370179908007</v>
      </c>
      <c r="AS3" s="49">
        <v>113.84471415748219</v>
      </c>
      <c r="AT3" s="3"/>
    </row>
    <row r="4" spans="1:46" x14ac:dyDescent="0.2">
      <c r="A4" s="74" t="s">
        <v>184</v>
      </c>
      <c r="B4" s="7">
        <f>(P4-S4)/(N4-S4-U4+Z4)</f>
        <v>0.21929824561403508</v>
      </c>
      <c r="C4" s="24">
        <f>W4/M4</f>
        <v>0.16216216216216217</v>
      </c>
      <c r="D4" s="7">
        <f>(Q4+R4+S4)/P4</f>
        <v>0.18518518518518517</v>
      </c>
      <c r="E4" s="24">
        <f>(W4+O4)/M4</f>
        <v>0.22972972972972974</v>
      </c>
      <c r="F4" s="7">
        <f>(W4/N4)+((P4+T4+X4)/(N4+T4+X4+Z4))</f>
        <v>0.52320965032829436</v>
      </c>
      <c r="G4" s="7">
        <f>S4/W4</f>
        <v>5.5555555555555552E-2</v>
      </c>
      <c r="H4" s="7">
        <f>(Y4+Z4)/W4</f>
        <v>2.7777777777777776E-2</v>
      </c>
      <c r="I4" s="7">
        <f>U4/M4</f>
        <v>0.27927927927927926</v>
      </c>
      <c r="J4" s="7">
        <f>(T4+X4)/M4</f>
        <v>0.1981981981981982</v>
      </c>
      <c r="K4" s="20">
        <f>(1-B4*0.7635+1-C4*0.7562+1-D4*0.75+1-E4*0.7248+1-F4*0.7021+1-G4*0.6285+H4*0.5884+I4*0.5276+1-J4*0.3663)/11.068</f>
        <v>0.5505395550668315</v>
      </c>
      <c r="L4" s="28">
        <f>K4/0.4909*100</f>
        <v>112.14902323626634</v>
      </c>
      <c r="M4" s="72">
        <v>222</v>
      </c>
      <c r="N4" s="72">
        <v>177</v>
      </c>
      <c r="O4" s="72">
        <v>15</v>
      </c>
      <c r="P4" s="72">
        <v>27</v>
      </c>
      <c r="Q4" s="72">
        <v>3</v>
      </c>
      <c r="R4" s="72">
        <v>0</v>
      </c>
      <c r="S4" s="72">
        <v>2</v>
      </c>
      <c r="T4" s="72">
        <v>42</v>
      </c>
      <c r="U4" s="72">
        <v>62</v>
      </c>
      <c r="V4" s="72">
        <v>0.153</v>
      </c>
      <c r="W4" s="72">
        <v>36</v>
      </c>
      <c r="X4" s="72">
        <v>2</v>
      </c>
      <c r="Y4" s="72">
        <v>0</v>
      </c>
      <c r="Z4" s="72">
        <v>1</v>
      </c>
      <c r="AA4" s="3"/>
      <c r="AB4" s="13" t="s">
        <v>330</v>
      </c>
      <c r="AC4" s="14">
        <f>_xlfn.PERCENTILE.EXC(K2:K300,0.5)</f>
        <v>0.49333666234706258</v>
      </c>
      <c r="AD4" s="14">
        <v>0.4909</v>
      </c>
      <c r="AE4" s="14"/>
      <c r="AF4" s="13"/>
      <c r="AG4" s="3"/>
      <c r="AH4" s="43" t="s">
        <v>278</v>
      </c>
      <c r="AI4" s="48">
        <v>0.17142857142857143</v>
      </c>
      <c r="AJ4" s="42">
        <v>0.1853932584269663</v>
      </c>
      <c r="AK4" s="42">
        <v>0.2857142857142857</v>
      </c>
      <c r="AL4" s="42">
        <v>0.23595505617977527</v>
      </c>
      <c r="AM4" s="42">
        <v>0.45292207792207795</v>
      </c>
      <c r="AN4" s="42">
        <v>9.0909090909090912E-2</v>
      </c>
      <c r="AO4" s="42">
        <v>9.0909090909090912E-2</v>
      </c>
      <c r="AP4" s="42">
        <v>0.2640449438202247</v>
      </c>
      <c r="AQ4" s="42">
        <v>0.11797752808988764</v>
      </c>
      <c r="AR4" s="42">
        <v>0.5527707682555727</v>
      </c>
      <c r="AS4" s="44">
        <v>112.60353804350636</v>
      </c>
      <c r="AT4" s="3"/>
    </row>
    <row r="5" spans="1:46" x14ac:dyDescent="0.2">
      <c r="A5" s="74" t="s">
        <v>312</v>
      </c>
      <c r="B5" s="7">
        <f>(P5-S5)/(N5-S5-U5+Z5)</f>
        <v>0.20909090909090908</v>
      </c>
      <c r="C5" s="7">
        <f>W5/M5</f>
        <v>0.20118343195266272</v>
      </c>
      <c r="D5" s="7">
        <f>(Q5+R5+S5)/P5</f>
        <v>0.29166666666666669</v>
      </c>
      <c r="E5" s="7">
        <f>(W5+O5)/M5</f>
        <v>0.25443786982248523</v>
      </c>
      <c r="F5" s="7">
        <f>(W5/N5)+((P5+T5+X5)/(N5+T5+X5+Z5))</f>
        <v>0.44420690971559462</v>
      </c>
      <c r="G5" s="7">
        <f>S5/W5</f>
        <v>2.9411764705882353E-2</v>
      </c>
      <c r="H5" s="7">
        <f>(Y5+Z5)/W5</f>
        <v>0</v>
      </c>
      <c r="I5" s="7">
        <f>U5/M5</f>
        <v>0.26035502958579881</v>
      </c>
      <c r="J5" s="7">
        <f>(T5+X5)/M5</f>
        <v>8.2840236686390539E-2</v>
      </c>
      <c r="K5" s="20">
        <f>(1-B5*0.7635+1-C5*0.7562+1-D5*0.75+1-E5*0.7248+1-F5*0.7021+1-G5*0.6285+H5*0.5884+I5*0.5276+1-J5*0.3663)/11.068</f>
        <v>0.54767921766366356</v>
      </c>
      <c r="L5" s="28">
        <f>K5/0.4909*100</f>
        <v>111.56635112317448</v>
      </c>
      <c r="M5" s="72">
        <v>169</v>
      </c>
      <c r="N5" s="72">
        <v>155</v>
      </c>
      <c r="O5" s="72">
        <v>9</v>
      </c>
      <c r="P5" s="72">
        <v>24</v>
      </c>
      <c r="Q5" s="72">
        <v>5</v>
      </c>
      <c r="R5" s="72">
        <v>1</v>
      </c>
      <c r="S5" s="72">
        <v>1</v>
      </c>
      <c r="T5" s="72">
        <v>12</v>
      </c>
      <c r="U5" s="72">
        <v>44</v>
      </c>
      <c r="V5" s="72">
        <v>0.155</v>
      </c>
      <c r="W5" s="72">
        <v>34</v>
      </c>
      <c r="X5" s="72">
        <v>2</v>
      </c>
      <c r="Y5" s="72">
        <v>0</v>
      </c>
      <c r="Z5" s="72">
        <v>0</v>
      </c>
      <c r="AA5" s="3"/>
      <c r="AB5" s="13" t="s">
        <v>331</v>
      </c>
      <c r="AC5" s="14">
        <f>_xlfn.PERCENTILE.EXC(K2:K300,0.7)</f>
        <v>0.50694298435093377</v>
      </c>
      <c r="AD5" s="13"/>
      <c r="AE5" s="14"/>
      <c r="AF5" s="13"/>
      <c r="AG5" s="3"/>
      <c r="AH5" s="43" t="s">
        <v>184</v>
      </c>
      <c r="AI5" s="42">
        <v>0.21929824561403508</v>
      </c>
      <c r="AJ5" s="48">
        <v>0.16216216216216217</v>
      </c>
      <c r="AK5" s="42">
        <v>0.18518518518518517</v>
      </c>
      <c r="AL5" s="48">
        <v>0.22972972972972974</v>
      </c>
      <c r="AM5" s="42">
        <v>0.52320965032829436</v>
      </c>
      <c r="AN5" s="42">
        <v>5.5555555555555552E-2</v>
      </c>
      <c r="AO5" s="42">
        <v>2.7777777777777776E-2</v>
      </c>
      <c r="AP5" s="42">
        <v>0.27927927927927926</v>
      </c>
      <c r="AQ5" s="42">
        <v>0.1981981981981982</v>
      </c>
      <c r="AR5" s="42">
        <v>0.5505395550668315</v>
      </c>
      <c r="AS5" s="44">
        <v>112.14902323626634</v>
      </c>
      <c r="AT5" s="3"/>
    </row>
    <row r="6" spans="1:46" x14ac:dyDescent="0.2">
      <c r="A6" s="74" t="s">
        <v>235</v>
      </c>
      <c r="B6" s="7">
        <f>(P6-S6)/(N6-S6-U6+Z6)</f>
        <v>0.29133858267716534</v>
      </c>
      <c r="C6" s="7">
        <f>W6/M6</f>
        <v>0.24742268041237114</v>
      </c>
      <c r="D6" s="7">
        <f>(Q6+R6+S6)/P6</f>
        <v>0.10256410256410256</v>
      </c>
      <c r="E6" s="7">
        <f>(W6+O6)/M6</f>
        <v>0.32989690721649484</v>
      </c>
      <c r="F6" s="7">
        <f>(W6/N6)+((P6+T6+X6)/(N6+T6+X6+Z6))</f>
        <v>0.54276782354473618</v>
      </c>
      <c r="G6" s="7">
        <f>S6/W6</f>
        <v>4.1666666666666664E-2</v>
      </c>
      <c r="H6" s="7">
        <f>(Y6+Z6)/W6</f>
        <v>2.0833333333333332E-2</v>
      </c>
      <c r="I6" s="7">
        <f>U6/M6</f>
        <v>0.25773195876288657</v>
      </c>
      <c r="J6" s="7">
        <f>(T6+X6)/M6</f>
        <v>7.2164948453608241E-2</v>
      </c>
      <c r="K6" s="20">
        <f>(1-B6*0.7635+1-C6*0.7562+1-D6*0.75+1-E6*0.7248+1-F6*0.7021+1-G6*0.6285+H6*0.5884+I6*0.5276+1-J6*0.3663)/11.068</f>
        <v>0.54110665984566975</v>
      </c>
      <c r="L6" s="28">
        <f>K6/0.4909*100</f>
        <v>110.22747195878382</v>
      </c>
      <c r="M6" s="72">
        <v>194</v>
      </c>
      <c r="N6" s="72">
        <v>179</v>
      </c>
      <c r="O6" s="72">
        <v>16</v>
      </c>
      <c r="P6" s="72">
        <v>39</v>
      </c>
      <c r="Q6" s="72">
        <v>1</v>
      </c>
      <c r="R6" s="72">
        <v>1</v>
      </c>
      <c r="S6" s="72">
        <v>2</v>
      </c>
      <c r="T6" s="72">
        <v>14</v>
      </c>
      <c r="U6" s="72">
        <v>50</v>
      </c>
      <c r="V6" s="72">
        <v>0.218</v>
      </c>
      <c r="W6" s="72">
        <v>48</v>
      </c>
      <c r="X6" s="72">
        <v>0</v>
      </c>
      <c r="Y6" s="72">
        <v>1</v>
      </c>
      <c r="Z6" s="72">
        <v>0</v>
      </c>
      <c r="AA6" s="3"/>
      <c r="AB6" s="13" t="s">
        <v>332</v>
      </c>
      <c r="AC6" s="14">
        <f>_xlfn.PERCENTILE.EXC(K2:K300,0.9)</f>
        <v>0.5249204219942547</v>
      </c>
      <c r="AD6" s="13"/>
      <c r="AE6" s="14"/>
      <c r="AF6" s="13"/>
      <c r="AG6" s="3"/>
      <c r="AH6" s="43" t="s">
        <v>312</v>
      </c>
      <c r="AI6" s="42">
        <v>0.20909090909090908</v>
      </c>
      <c r="AJ6" s="42">
        <v>0.20118343195266272</v>
      </c>
      <c r="AK6" s="42">
        <v>0.29166666666666669</v>
      </c>
      <c r="AL6" s="42">
        <v>0.25443786982248523</v>
      </c>
      <c r="AM6" s="42">
        <v>0.44420690971559462</v>
      </c>
      <c r="AN6" s="42">
        <v>2.9411764705882353E-2</v>
      </c>
      <c r="AO6" s="42">
        <v>0</v>
      </c>
      <c r="AP6" s="42">
        <v>0.26035502958579881</v>
      </c>
      <c r="AQ6" s="42">
        <v>8.2840236686390539E-2</v>
      </c>
      <c r="AR6" s="42">
        <v>0.54767921766366356</v>
      </c>
      <c r="AS6" s="44">
        <v>111.56635112317448</v>
      </c>
      <c r="AT6" s="3"/>
    </row>
    <row r="7" spans="1:46" x14ac:dyDescent="0.2">
      <c r="A7" s="74" t="s">
        <v>140</v>
      </c>
      <c r="B7" s="7">
        <f>(P7-S7)/(N7-S7-U7+Z7)</f>
        <v>0.21249999999999999</v>
      </c>
      <c r="C7" s="7">
        <f>W7/M7</f>
        <v>0.23148148148148148</v>
      </c>
      <c r="D7" s="7">
        <f>(Q7+R7+S7)/P7</f>
        <v>0.52500000000000002</v>
      </c>
      <c r="E7" s="7">
        <f>(W7+O7)/M7</f>
        <v>0.27469135802469136</v>
      </c>
      <c r="F7" s="24">
        <f>(W7/N7)+((P7+T7+X7)/(N7+T7+X7+Z7))</f>
        <v>0.40242931103146157</v>
      </c>
      <c r="G7" s="7">
        <f>S7/W7</f>
        <v>0.08</v>
      </c>
      <c r="H7" s="7">
        <f>(Y7+Z7)/W7</f>
        <v>2.6666666666666668E-2</v>
      </c>
      <c r="I7" s="24">
        <f>U7/M7</f>
        <v>0.45061728395061729</v>
      </c>
      <c r="J7" s="7">
        <f>(T7+X7)/M7</f>
        <v>3.7037037037037035E-2</v>
      </c>
      <c r="K7" s="20">
        <f>(1-B7*0.7635+1-C7*0.7562+1-D7*0.75+1-E7*0.7248+1-F7*0.7021+1-G7*0.6285+H7*0.5884+I7*0.5276+1-J7*0.3663)/11.068</f>
        <v>0.54001696034916558</v>
      </c>
      <c r="L7" s="28">
        <f>K7/0.4909*100</f>
        <v>110.00549202468233</v>
      </c>
      <c r="M7" s="72">
        <v>324</v>
      </c>
      <c r="N7" s="72">
        <v>310</v>
      </c>
      <c r="O7" s="72">
        <v>14</v>
      </c>
      <c r="P7" s="72">
        <v>40</v>
      </c>
      <c r="Q7" s="72">
        <v>13</v>
      </c>
      <c r="R7" s="72">
        <v>2</v>
      </c>
      <c r="S7" s="72">
        <v>6</v>
      </c>
      <c r="T7" s="72">
        <v>11</v>
      </c>
      <c r="U7" s="72">
        <v>146</v>
      </c>
      <c r="V7" s="72">
        <v>0.129</v>
      </c>
      <c r="W7" s="72">
        <v>75</v>
      </c>
      <c r="X7" s="72">
        <v>1</v>
      </c>
      <c r="Y7" s="72">
        <v>0</v>
      </c>
      <c r="Z7" s="72">
        <v>2</v>
      </c>
      <c r="AA7" s="3"/>
      <c r="AB7" s="58"/>
      <c r="AC7" s="59"/>
      <c r="AD7" s="58"/>
      <c r="AE7" s="59"/>
      <c r="AF7" s="58"/>
      <c r="AG7" s="3"/>
      <c r="AH7" s="43" t="s">
        <v>235</v>
      </c>
      <c r="AI7" s="42">
        <v>0.29133858267716534</v>
      </c>
      <c r="AJ7" s="42">
        <v>0.24742268041237114</v>
      </c>
      <c r="AK7" s="42">
        <v>0.10256410256410256</v>
      </c>
      <c r="AL7" s="42">
        <v>0.32989690721649484</v>
      </c>
      <c r="AM7" s="42">
        <v>0.54276782354473618</v>
      </c>
      <c r="AN7" s="42">
        <v>4.1666666666666664E-2</v>
      </c>
      <c r="AO7" s="42">
        <v>2.0833333333333332E-2</v>
      </c>
      <c r="AP7" s="42">
        <v>0.25773195876288657</v>
      </c>
      <c r="AQ7" s="42">
        <v>7.2164948453608241E-2</v>
      </c>
      <c r="AR7" s="42">
        <v>0.54110665984566975</v>
      </c>
      <c r="AS7" s="44">
        <v>110.22747195878382</v>
      </c>
      <c r="AT7" s="3"/>
    </row>
    <row r="8" spans="1:46" x14ac:dyDescent="0.2">
      <c r="A8" s="74" t="s">
        <v>287</v>
      </c>
      <c r="B8" s="7">
        <f>(P8-S8)/(N8-S8-U8+Z8)</f>
        <v>0.27102803738317754</v>
      </c>
      <c r="C8" s="7">
        <f>W8/M8</f>
        <v>0.25568181818181818</v>
      </c>
      <c r="D8" s="7">
        <f>(Q8+R8+S8)/P8</f>
        <v>0.21875</v>
      </c>
      <c r="E8" s="7">
        <f>(W8+O8)/M8</f>
        <v>0.32954545454545453</v>
      </c>
      <c r="F8" s="7">
        <f>(W8/N8)+((P8+T8+X8)/(N8+T8+X8+Z8))</f>
        <v>0.49512987012987009</v>
      </c>
      <c r="G8" s="7">
        <f>S8/W8</f>
        <v>6.6666666666666666E-2</v>
      </c>
      <c r="H8" s="7">
        <f>(Y8+Z8)/W8</f>
        <v>0</v>
      </c>
      <c r="I8" s="7">
        <f>U8/M8</f>
        <v>0.32954545454545453</v>
      </c>
      <c r="J8" s="7">
        <f>(T8+X8)/M8</f>
        <v>4.5454545454545456E-2</v>
      </c>
      <c r="K8" s="20">
        <f>(1-B8*0.7635+1-C8*0.7562+1-D8*0.75+1-E8*0.7248+1-F8*0.7021+1-G8*0.6285+H8*0.5884+I8*0.5276+1-J8*0.3663)/11.068</f>
        <v>0.53889537017476585</v>
      </c>
      <c r="L8" s="28">
        <f>K8/0.4909*100</f>
        <v>109.77701572107676</v>
      </c>
      <c r="M8" s="72">
        <v>176</v>
      </c>
      <c r="N8" s="72">
        <v>168</v>
      </c>
      <c r="O8" s="72">
        <v>13</v>
      </c>
      <c r="P8" s="72">
        <v>32</v>
      </c>
      <c r="Q8" s="72">
        <v>4</v>
      </c>
      <c r="R8" s="72">
        <v>0</v>
      </c>
      <c r="S8" s="72">
        <v>3</v>
      </c>
      <c r="T8" s="72">
        <v>8</v>
      </c>
      <c r="U8" s="72">
        <v>58</v>
      </c>
      <c r="V8" s="72">
        <v>0.19</v>
      </c>
      <c r="W8" s="72">
        <v>45</v>
      </c>
      <c r="X8" s="72">
        <v>0</v>
      </c>
      <c r="Y8" s="72">
        <v>0</v>
      </c>
      <c r="Z8" s="72">
        <v>0</v>
      </c>
      <c r="AA8" s="3"/>
      <c r="AG8" s="3"/>
      <c r="AH8" s="43" t="s">
        <v>140</v>
      </c>
      <c r="AI8" s="42">
        <v>0.21249999999999999</v>
      </c>
      <c r="AJ8" s="42">
        <v>0.23148148148148148</v>
      </c>
      <c r="AK8" s="42">
        <v>0.52500000000000002</v>
      </c>
      <c r="AL8" s="42">
        <v>0.27469135802469136</v>
      </c>
      <c r="AM8" s="48">
        <v>0.40242931103146157</v>
      </c>
      <c r="AN8" s="42">
        <v>0.08</v>
      </c>
      <c r="AO8" s="42">
        <v>2.6666666666666668E-2</v>
      </c>
      <c r="AP8" s="48">
        <v>0.45061728395061729</v>
      </c>
      <c r="AQ8" s="42">
        <v>3.7037037037037035E-2</v>
      </c>
      <c r="AR8" s="42">
        <v>0.54001696034916558</v>
      </c>
      <c r="AS8" s="44">
        <v>110.00549202468233</v>
      </c>
      <c r="AT8" s="3"/>
    </row>
    <row r="9" spans="1:46" x14ac:dyDescent="0.2">
      <c r="A9" s="74" t="s">
        <v>249</v>
      </c>
      <c r="B9" s="7">
        <f>(P9-S9)/(N9-S9-U9+Z9)</f>
        <v>0.25862068965517243</v>
      </c>
      <c r="C9" s="7">
        <f>W9/M9</f>
        <v>0.24731182795698925</v>
      </c>
      <c r="D9" s="7">
        <f>(Q9+R9+S9)/P9</f>
        <v>0.21212121212121213</v>
      </c>
      <c r="E9" s="7">
        <f>(W9+O9)/M9</f>
        <v>0.32795698924731181</v>
      </c>
      <c r="F9" s="7">
        <f>(W9/N9)+((P9+T9+X9)/(N9+T9+X9+Z9))</f>
        <v>0.52865275142314982</v>
      </c>
      <c r="G9" s="7">
        <f>S9/W9</f>
        <v>6.5217391304347824E-2</v>
      </c>
      <c r="H9" s="7">
        <f>(Y9+Z9)/W9</f>
        <v>2.1739130434782608E-2</v>
      </c>
      <c r="I9" s="7">
        <f>U9/M9</f>
        <v>0.27956989247311825</v>
      </c>
      <c r="J9" s="7">
        <f>(T9+X9)/M9</f>
        <v>8.0645161290322578E-2</v>
      </c>
      <c r="K9" s="20">
        <f>(1-B9*0.7635+1-C9*0.7562+1-D9*0.75+1-E9*0.7248+1-F9*0.7021+1-G9*0.6285+H9*0.5884+I9*0.5276+1-J9*0.3663)/11.068</f>
        <v>0.53644087405826368</v>
      </c>
      <c r="L9" s="28">
        <f>K9/0.4909*100</f>
        <v>109.27701651217431</v>
      </c>
      <c r="M9" s="72">
        <v>186</v>
      </c>
      <c r="N9" s="72">
        <v>170</v>
      </c>
      <c r="O9" s="72">
        <v>15</v>
      </c>
      <c r="P9" s="72">
        <v>33</v>
      </c>
      <c r="Q9" s="72">
        <v>4</v>
      </c>
      <c r="R9" s="72">
        <v>0</v>
      </c>
      <c r="S9" s="72">
        <v>3</v>
      </c>
      <c r="T9" s="72">
        <v>13</v>
      </c>
      <c r="U9" s="72">
        <v>52</v>
      </c>
      <c r="V9" s="72">
        <v>0.19400000000000001</v>
      </c>
      <c r="W9" s="72">
        <v>46</v>
      </c>
      <c r="X9" s="72">
        <v>2</v>
      </c>
      <c r="Y9" s="72">
        <v>0</v>
      </c>
      <c r="Z9" s="72">
        <v>1</v>
      </c>
      <c r="AA9" s="3"/>
      <c r="AG9" s="3"/>
      <c r="AH9" s="43" t="s">
        <v>287</v>
      </c>
      <c r="AI9" s="42">
        <v>0.27102803738317754</v>
      </c>
      <c r="AJ9" s="42">
        <v>0.25568181818181818</v>
      </c>
      <c r="AK9" s="42">
        <v>0.21875</v>
      </c>
      <c r="AL9" s="42">
        <v>0.32954545454545453</v>
      </c>
      <c r="AM9" s="42">
        <v>0.49512987012987009</v>
      </c>
      <c r="AN9" s="42">
        <v>6.6666666666666666E-2</v>
      </c>
      <c r="AO9" s="42">
        <v>0</v>
      </c>
      <c r="AP9" s="42">
        <v>0.32954545454545453</v>
      </c>
      <c r="AQ9" s="42">
        <v>4.5454545454545456E-2</v>
      </c>
      <c r="AR9" s="42">
        <v>0.53889537017476585</v>
      </c>
      <c r="AS9" s="44">
        <v>109.77701572107676</v>
      </c>
      <c r="AT9" s="3"/>
    </row>
    <row r="10" spans="1:46" x14ac:dyDescent="0.2">
      <c r="A10" s="74" t="s">
        <v>276</v>
      </c>
      <c r="B10" s="7">
        <f>(P10-S10)/(N10-S10-U10+Z10)</f>
        <v>0.25806451612903225</v>
      </c>
      <c r="C10" s="7">
        <f>W10/M10</f>
        <v>0.21348314606741572</v>
      </c>
      <c r="D10" s="7">
        <f>(Q10+R10+S10)/P10</f>
        <v>0.30769230769230771</v>
      </c>
      <c r="E10" s="7">
        <f>(W10+O10)/M10</f>
        <v>0.28651685393258425</v>
      </c>
      <c r="F10" s="7">
        <f>(W10/N10)+((P10+T10+X10)/(N10+T10+X10+Z10))</f>
        <v>0.55217641418983709</v>
      </c>
      <c r="G10" s="7">
        <f>S10/W10</f>
        <v>5.2631578947368418E-2</v>
      </c>
      <c r="H10" s="7">
        <f>(Y10+Z10)/W10</f>
        <v>7.8947368421052627E-2</v>
      </c>
      <c r="I10" s="7">
        <f>U10/M10</f>
        <v>0.30337078651685395</v>
      </c>
      <c r="J10" s="7">
        <f>(T10+X10)/M10</f>
        <v>0.14606741573033707</v>
      </c>
      <c r="K10" s="20">
        <f>(1-B10*0.7635+1-C10*0.7562+1-D10*0.75+1-E10*0.7248+1-F10*0.7021+1-G10*0.6285+H10*0.5884+I10*0.5276+1-J10*0.3663)/11.068</f>
        <v>0.53626126642318828</v>
      </c>
      <c r="L10" s="28">
        <f>K10/0.4909*100</f>
        <v>109.24042909415121</v>
      </c>
      <c r="M10" s="72">
        <v>178</v>
      </c>
      <c r="N10" s="72">
        <v>149</v>
      </c>
      <c r="O10" s="72">
        <v>13</v>
      </c>
      <c r="P10" s="72">
        <v>26</v>
      </c>
      <c r="Q10" s="72">
        <v>6</v>
      </c>
      <c r="R10" s="72">
        <v>0</v>
      </c>
      <c r="S10" s="72">
        <v>2</v>
      </c>
      <c r="T10" s="72">
        <v>26</v>
      </c>
      <c r="U10" s="72">
        <v>54</v>
      </c>
      <c r="V10" s="72">
        <v>0.17399999999999999</v>
      </c>
      <c r="W10" s="72">
        <v>38</v>
      </c>
      <c r="X10" s="72">
        <v>0</v>
      </c>
      <c r="Y10" s="72">
        <v>3</v>
      </c>
      <c r="Z10" s="72">
        <v>0</v>
      </c>
      <c r="AA10" s="3"/>
      <c r="AG10" s="3"/>
      <c r="AH10" s="43" t="s">
        <v>249</v>
      </c>
      <c r="AI10" s="42">
        <v>0.25862068965517243</v>
      </c>
      <c r="AJ10" s="42">
        <v>0.24731182795698925</v>
      </c>
      <c r="AK10" s="42">
        <v>0.21212121212121213</v>
      </c>
      <c r="AL10" s="42">
        <v>0.32795698924731181</v>
      </c>
      <c r="AM10" s="42">
        <v>0.52865275142314982</v>
      </c>
      <c r="AN10" s="42">
        <v>6.5217391304347824E-2</v>
      </c>
      <c r="AO10" s="42">
        <v>2.1739130434782608E-2</v>
      </c>
      <c r="AP10" s="42">
        <v>0.27956989247311825</v>
      </c>
      <c r="AQ10" s="42">
        <v>8.0645161290322578E-2</v>
      </c>
      <c r="AR10" s="42">
        <v>0.53644087405826368</v>
      </c>
      <c r="AS10" s="44">
        <v>109.27701651217431</v>
      </c>
      <c r="AT10" s="3"/>
    </row>
    <row r="11" spans="1:46" x14ac:dyDescent="0.2">
      <c r="A11" s="74" t="s">
        <v>34</v>
      </c>
      <c r="B11" s="7">
        <f>(P11-S11)/(N11-S11-U11+Z11)</f>
        <v>0.2445141065830721</v>
      </c>
      <c r="C11" s="7">
        <f>W11/M11</f>
        <v>0.25612052730696799</v>
      </c>
      <c r="D11" s="7">
        <f>(Q11+R11+S11)/P11</f>
        <v>0.25842696629213485</v>
      </c>
      <c r="E11" s="7">
        <f>(W11+O11)/M11</f>
        <v>0.3239171374764595</v>
      </c>
      <c r="F11" s="7">
        <f>(W11/N11)+((P11+T11+X11)/(N11+T11+X11+Z11))</f>
        <v>0.519218827620467</v>
      </c>
      <c r="G11" s="7">
        <f>S11/W11</f>
        <v>8.0882352941176475E-2</v>
      </c>
      <c r="H11" s="7">
        <f>(Y11+Z11)/W11</f>
        <v>3.6764705882352942E-2</v>
      </c>
      <c r="I11" s="7">
        <f>U11/M11</f>
        <v>0.30131826741996232</v>
      </c>
      <c r="J11" s="7">
        <f>(T11+X11)/M11</f>
        <v>7.1563088512241052E-2</v>
      </c>
      <c r="K11" s="20">
        <f>(1-B11*0.7635+1-C11*0.7562+1-D11*0.75+1-E11*0.7248+1-F11*0.7021+1-G11*0.6285+H11*0.5884+I11*0.5276+1-J11*0.3663)/11.068</f>
        <v>0.53578388008007871</v>
      </c>
      <c r="L11" s="28">
        <f>K11/0.4909*100</f>
        <v>109.14318192708876</v>
      </c>
      <c r="M11" s="72">
        <v>531</v>
      </c>
      <c r="N11" s="72">
        <v>488</v>
      </c>
      <c r="O11" s="72">
        <v>36</v>
      </c>
      <c r="P11" s="72">
        <v>89</v>
      </c>
      <c r="Q11" s="72">
        <v>10</v>
      </c>
      <c r="R11" s="72">
        <v>2</v>
      </c>
      <c r="S11" s="72">
        <v>11</v>
      </c>
      <c r="T11" s="72">
        <v>33</v>
      </c>
      <c r="U11" s="72">
        <v>160</v>
      </c>
      <c r="V11" s="72">
        <v>0.182</v>
      </c>
      <c r="W11" s="72">
        <v>136</v>
      </c>
      <c r="X11" s="72">
        <v>5</v>
      </c>
      <c r="Y11" s="72">
        <v>3</v>
      </c>
      <c r="Z11" s="72">
        <v>2</v>
      </c>
      <c r="AA11" s="3"/>
      <c r="AG11" s="3"/>
      <c r="AH11" s="43" t="s">
        <v>276</v>
      </c>
      <c r="AI11" s="42">
        <v>0.25806451612903225</v>
      </c>
      <c r="AJ11" s="42">
        <v>0.21348314606741572</v>
      </c>
      <c r="AK11" s="42">
        <v>0.30769230769230771</v>
      </c>
      <c r="AL11" s="42">
        <v>0.28651685393258425</v>
      </c>
      <c r="AM11" s="42">
        <v>0.55217641418983709</v>
      </c>
      <c r="AN11" s="42">
        <v>5.2631578947368418E-2</v>
      </c>
      <c r="AO11" s="42">
        <v>7.8947368421052627E-2</v>
      </c>
      <c r="AP11" s="42">
        <v>0.30337078651685395</v>
      </c>
      <c r="AQ11" s="42">
        <v>0.14606741573033707</v>
      </c>
      <c r="AR11" s="42">
        <v>0.53626126642318828</v>
      </c>
      <c r="AS11" s="44">
        <v>109.24042909415121</v>
      </c>
      <c r="AT11" s="3"/>
    </row>
    <row r="12" spans="1:46" x14ac:dyDescent="0.2">
      <c r="A12" s="74" t="s">
        <v>76</v>
      </c>
      <c r="B12" s="7">
        <f>(P12-S12)/(N12-S12-U12+Z12)</f>
        <v>0.31417624521072796</v>
      </c>
      <c r="C12" s="7">
        <f>W12/M12</f>
        <v>0.267260579064588</v>
      </c>
      <c r="D12" s="7">
        <f>(Q12+R12+S12)/P12</f>
        <v>0.22988505747126436</v>
      </c>
      <c r="E12" s="7">
        <f>(W12+O12)/M12</f>
        <v>0.33853006681514475</v>
      </c>
      <c r="F12" s="7">
        <f>(W12/N12)+((P12+T12+X12)/(N12+T12+X12+Z12))</f>
        <v>0.53670600807283542</v>
      </c>
      <c r="G12" s="7">
        <f>S12/W12</f>
        <v>4.1666666666666664E-2</v>
      </c>
      <c r="H12" s="7">
        <f>(Y12+Z12)/W12</f>
        <v>1.6666666666666666E-2</v>
      </c>
      <c r="I12" s="7">
        <f>U12/M12</f>
        <v>0.34966592427616927</v>
      </c>
      <c r="J12" s="7">
        <f>(T12+X12)/M12</f>
        <v>5.7906458797327393E-2</v>
      </c>
      <c r="K12" s="20">
        <f>(1-B12*0.7635+1-C12*0.7562+1-D12*0.75+1-E12*0.7248+1-F12*0.7021+1-G12*0.6285+H12*0.5884+I12*0.5276+1-J12*0.3663)/11.068</f>
        <v>0.53400018843072627</v>
      </c>
      <c r="L12" s="28">
        <f>K12/0.4909*100</f>
        <v>108.77983060312208</v>
      </c>
      <c r="M12" s="72">
        <v>449</v>
      </c>
      <c r="N12" s="72">
        <v>421</v>
      </c>
      <c r="O12" s="72">
        <v>32</v>
      </c>
      <c r="P12" s="72">
        <v>87</v>
      </c>
      <c r="Q12" s="72">
        <v>12</v>
      </c>
      <c r="R12" s="72">
        <v>3</v>
      </c>
      <c r="S12" s="72">
        <v>5</v>
      </c>
      <c r="T12" s="72">
        <v>21</v>
      </c>
      <c r="U12" s="72">
        <v>157</v>
      </c>
      <c r="V12" s="72">
        <v>0.20699999999999999</v>
      </c>
      <c r="W12" s="72">
        <v>120</v>
      </c>
      <c r="X12" s="72">
        <v>5</v>
      </c>
      <c r="Y12" s="72">
        <v>0</v>
      </c>
      <c r="Z12" s="72">
        <v>2</v>
      </c>
      <c r="AA12" s="3"/>
      <c r="AG12" s="3"/>
      <c r="AH12" s="45" t="s">
        <v>34</v>
      </c>
      <c r="AI12" s="46">
        <v>0.2445141065830721</v>
      </c>
      <c r="AJ12" s="46">
        <v>0.25612052730696799</v>
      </c>
      <c r="AK12" s="46">
        <v>0.25842696629213485</v>
      </c>
      <c r="AL12" s="46">
        <v>0.3239171374764595</v>
      </c>
      <c r="AM12" s="46">
        <v>0.519218827620467</v>
      </c>
      <c r="AN12" s="46">
        <v>8.0882352941176475E-2</v>
      </c>
      <c r="AO12" s="46">
        <v>3.6764705882352942E-2</v>
      </c>
      <c r="AP12" s="46">
        <v>0.30131826741996232</v>
      </c>
      <c r="AQ12" s="46">
        <v>7.1563088512241052E-2</v>
      </c>
      <c r="AR12" s="46">
        <v>0.53578388008007871</v>
      </c>
      <c r="AS12" s="47">
        <v>109.14318192708876</v>
      </c>
      <c r="AT12" s="3"/>
    </row>
    <row r="13" spans="1:46" x14ac:dyDescent="0.2">
      <c r="A13" s="74" t="s">
        <v>257</v>
      </c>
      <c r="B13" s="7">
        <f>(P13-S13)/(N13-S13-U13+Z13)</f>
        <v>0.2</v>
      </c>
      <c r="C13" s="7">
        <f>W13/M13</f>
        <v>0.2391304347826087</v>
      </c>
      <c r="D13" s="7">
        <f>(Q13+R13+S13)/P13</f>
        <v>0.38461538461538464</v>
      </c>
      <c r="E13" s="7">
        <f>(W13+O13)/M13</f>
        <v>0.32065217391304346</v>
      </c>
      <c r="F13" s="7">
        <f>(W13/N13)+((P13+T13+X13)/(N13+T13+X13+Z13))</f>
        <v>0.49492753623188401</v>
      </c>
      <c r="G13" s="7">
        <f>S13/W13</f>
        <v>9.0909090909090912E-2</v>
      </c>
      <c r="H13" s="7">
        <f>(Y13+Z13)/W13</f>
        <v>6.8181818181818177E-2</v>
      </c>
      <c r="I13" s="7">
        <f>U13/M13</f>
        <v>0.29347826086956524</v>
      </c>
      <c r="J13" s="7">
        <f>(T13+X13)/M13</f>
        <v>8.6956521739130432E-2</v>
      </c>
      <c r="K13" s="20">
        <f>(1-B13*0.7635+1-C13*0.7562+1-D13*0.75+1-E13*0.7248+1-F13*0.7021+1-G13*0.6285+H13*0.5884+I13*0.5276+1-J13*0.3663)/11.068</f>
        <v>0.53343688856332039</v>
      </c>
      <c r="L13" s="28">
        <f>K13/0.4909*100</f>
        <v>108.66508220886544</v>
      </c>
      <c r="M13" s="72">
        <v>184</v>
      </c>
      <c r="N13" s="72">
        <v>165</v>
      </c>
      <c r="O13" s="72">
        <v>15</v>
      </c>
      <c r="P13" s="72">
        <v>26</v>
      </c>
      <c r="Q13" s="72">
        <v>6</v>
      </c>
      <c r="R13" s="72">
        <v>0</v>
      </c>
      <c r="S13" s="72">
        <v>4</v>
      </c>
      <c r="T13" s="72">
        <v>13</v>
      </c>
      <c r="U13" s="72">
        <v>54</v>
      </c>
      <c r="V13" s="72">
        <v>0.158</v>
      </c>
      <c r="W13" s="72">
        <v>44</v>
      </c>
      <c r="X13" s="72">
        <v>3</v>
      </c>
      <c r="Y13" s="72">
        <v>0</v>
      </c>
      <c r="Z13" s="72">
        <v>3</v>
      </c>
      <c r="AA13" s="3"/>
      <c r="AG13" s="3"/>
      <c r="AH13" s="68" t="s">
        <v>335</v>
      </c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3"/>
    </row>
    <row r="14" spans="1:46" x14ac:dyDescent="0.2">
      <c r="A14" s="74" t="s">
        <v>201</v>
      </c>
      <c r="B14" s="7">
        <f>(P14-S14)/(N14-S14-U14+Z14)</f>
        <v>0.24087591240875914</v>
      </c>
      <c r="C14" s="7">
        <f>W14/M14</f>
        <v>0.23831775700934579</v>
      </c>
      <c r="D14" s="7">
        <f>(Q14+R14+S14)/P14</f>
        <v>0.25</v>
      </c>
      <c r="E14" s="7">
        <f>(W14+O14)/M14</f>
        <v>0.31308411214953269</v>
      </c>
      <c r="F14" s="7">
        <f>(W14/N14)+((P14+T14+X14)/(N14+T14+X14+Z14))</f>
        <v>0.5652733605936695</v>
      </c>
      <c r="G14" s="7">
        <f>S14/W14</f>
        <v>5.8823529411764705E-2</v>
      </c>
      <c r="H14" s="7">
        <f>(Y14+Z14)/W14</f>
        <v>3.9215686274509803E-2</v>
      </c>
      <c r="I14" s="7">
        <f>U14/M14</f>
        <v>0.21962616822429906</v>
      </c>
      <c r="J14" s="7">
        <f>(T14+X14)/M14</f>
        <v>0.12149532710280374</v>
      </c>
      <c r="K14" s="20">
        <f>(1-B14*0.7635+1-C14*0.7562+1-D14*0.75+1-E14*0.7248+1-F14*0.7021+1-G14*0.6285+H14*0.5884+I14*0.5276+1-J14*0.3663)/11.068</f>
        <v>0.53144637799716832</v>
      </c>
      <c r="L14" s="28">
        <f>K14/0.4909*100</f>
        <v>108.25960032535514</v>
      </c>
      <c r="M14" s="72">
        <v>214</v>
      </c>
      <c r="N14" s="72">
        <v>186</v>
      </c>
      <c r="O14" s="72">
        <v>16</v>
      </c>
      <c r="P14" s="72">
        <v>36</v>
      </c>
      <c r="Q14" s="72">
        <v>6</v>
      </c>
      <c r="R14" s="72">
        <v>0</v>
      </c>
      <c r="S14" s="72">
        <v>3</v>
      </c>
      <c r="T14" s="72">
        <v>25</v>
      </c>
      <c r="U14" s="72">
        <v>47</v>
      </c>
      <c r="V14" s="72">
        <v>0.19400000000000001</v>
      </c>
      <c r="W14" s="72">
        <v>51</v>
      </c>
      <c r="X14" s="72">
        <v>1</v>
      </c>
      <c r="Y14" s="72">
        <v>1</v>
      </c>
      <c r="Z14" s="72">
        <v>1</v>
      </c>
      <c r="AA14" s="3"/>
      <c r="AG14" s="3"/>
      <c r="AH14" s="50" t="s">
        <v>0</v>
      </c>
      <c r="AI14" s="51" t="s">
        <v>11</v>
      </c>
      <c r="AJ14" s="51" t="s">
        <v>316</v>
      </c>
      <c r="AK14" s="51" t="s">
        <v>317</v>
      </c>
      <c r="AL14" s="51" t="s">
        <v>318</v>
      </c>
      <c r="AM14" s="51" t="s">
        <v>10</v>
      </c>
      <c r="AN14" s="51" t="s">
        <v>319</v>
      </c>
      <c r="AO14" s="51" t="s">
        <v>320</v>
      </c>
      <c r="AP14" s="51" t="s">
        <v>321</v>
      </c>
      <c r="AQ14" s="51" t="s">
        <v>322</v>
      </c>
      <c r="AR14" s="51" t="s">
        <v>315</v>
      </c>
      <c r="AS14" s="52" t="s">
        <v>333</v>
      </c>
      <c r="AT14" s="3"/>
    </row>
    <row r="15" spans="1:46" x14ac:dyDescent="0.2">
      <c r="A15" s="74" t="s">
        <v>244</v>
      </c>
      <c r="B15" s="7">
        <f>(P15-S15)/(N15-S15-U15+Z15)</f>
        <v>0.30769230769230771</v>
      </c>
      <c r="C15" s="7">
        <f>W15/M15</f>
        <v>0.21808510638297873</v>
      </c>
      <c r="D15" s="7">
        <f>(Q15+R15+S15)/P15</f>
        <v>0.2</v>
      </c>
      <c r="E15" s="7">
        <f>(W15+O15)/M15</f>
        <v>0.32446808510638298</v>
      </c>
      <c r="F15" s="7">
        <f>(W15/N15)+((P15+T15+X15)/(N15+T15+X15+Z15))</f>
        <v>0.62439716312056737</v>
      </c>
      <c r="G15" s="7">
        <f>S15/W15</f>
        <v>4.878048780487805E-2</v>
      </c>
      <c r="H15" s="7">
        <f>(Y15+Z15)/W15</f>
        <v>4.878048780487805E-2</v>
      </c>
      <c r="I15" s="7">
        <f>U15/M15</f>
        <v>0.31382978723404253</v>
      </c>
      <c r="J15" s="7">
        <f>(T15+X15)/M15</f>
        <v>0.19148936170212766</v>
      </c>
      <c r="K15" s="20">
        <f>(1-B15*0.7635+1-C15*0.7562+1-D15*0.75+1-E15*0.7248+1-F15*0.7021+1-G15*0.6285+H15*0.5884+I15*0.5276+1-J15*0.3663)/11.068</f>
        <v>0.53036458206634185</v>
      </c>
      <c r="L15" s="28">
        <f>K15/0.4909*100</f>
        <v>108.03923040666976</v>
      </c>
      <c r="M15" s="72">
        <v>188</v>
      </c>
      <c r="N15" s="72">
        <v>150</v>
      </c>
      <c r="O15" s="72">
        <v>20</v>
      </c>
      <c r="P15" s="72">
        <v>30</v>
      </c>
      <c r="Q15" s="72">
        <v>3</v>
      </c>
      <c r="R15" s="72">
        <v>1</v>
      </c>
      <c r="S15" s="72">
        <v>2</v>
      </c>
      <c r="T15" s="72">
        <v>31</v>
      </c>
      <c r="U15" s="72">
        <v>59</v>
      </c>
      <c r="V15" s="72">
        <v>0.2</v>
      </c>
      <c r="W15" s="72">
        <v>41</v>
      </c>
      <c r="X15" s="72">
        <v>5</v>
      </c>
      <c r="Y15" s="72">
        <v>0</v>
      </c>
      <c r="Z15" s="72">
        <v>2</v>
      </c>
      <c r="AA15" s="3"/>
      <c r="AG15" s="3"/>
      <c r="AH15" s="69" t="s">
        <v>230</v>
      </c>
      <c r="AI15" s="54">
        <v>0.30399999999999999</v>
      </c>
      <c r="AJ15" s="54">
        <v>0.52551020408163263</v>
      </c>
      <c r="AK15" s="56">
        <v>0.59183673469387754</v>
      </c>
      <c r="AL15" s="54">
        <v>0.66836734693877553</v>
      </c>
      <c r="AM15" s="54">
        <v>0.94241758241758244</v>
      </c>
      <c r="AN15" s="54">
        <v>0.10679611650485436</v>
      </c>
      <c r="AO15" s="54">
        <v>9.7087378640776691E-3</v>
      </c>
      <c r="AP15" s="54">
        <v>0.19897959183673469</v>
      </c>
      <c r="AQ15" s="54">
        <v>0.10204081632653061</v>
      </c>
      <c r="AR15" s="56">
        <v>0.43248273750858579</v>
      </c>
      <c r="AS15" s="57">
        <v>88.099966899284126</v>
      </c>
      <c r="AT15" s="3"/>
    </row>
    <row r="16" spans="1:46" x14ac:dyDescent="0.2">
      <c r="A16" s="74" t="s">
        <v>192</v>
      </c>
      <c r="B16" s="7">
        <f>(P16-S16)/(N16-S16-U16+Z16)</f>
        <v>0.29931972789115646</v>
      </c>
      <c r="C16" s="7">
        <f>W16/M16</f>
        <v>0.27522935779816515</v>
      </c>
      <c r="D16" s="7">
        <f>(Q16+R16+S16)/P16</f>
        <v>0.19565217391304349</v>
      </c>
      <c r="E16" s="7">
        <f>(W16+O16)/M16</f>
        <v>0.35321100917431192</v>
      </c>
      <c r="F16" s="7">
        <f>(W16/N16)+((P16+T16+X16)/(N16+T16+X16+Z16))</f>
        <v>0.57628524046434493</v>
      </c>
      <c r="G16" s="7">
        <f>S16/W16</f>
        <v>3.3333333333333333E-2</v>
      </c>
      <c r="H16" s="7">
        <f>(Y16+Z16)/W16</f>
        <v>0.05</v>
      </c>
      <c r="I16" s="7">
        <f>U16/M16</f>
        <v>0.24311926605504589</v>
      </c>
      <c r="J16" s="7">
        <f>(T16+X16)/M16</f>
        <v>6.4220183486238536E-2</v>
      </c>
      <c r="K16" s="20">
        <f>(1-B16*0.7635+1-C16*0.7562+1-D16*0.75+1-E16*0.7248+1-F16*0.7021+1-G16*0.6285+H16*0.5884+I16*0.5276+1-J16*0.3663)/11.068</f>
        <v>0.53028555129503263</v>
      </c>
      <c r="L16" s="28">
        <f>K16/0.4909*100</f>
        <v>108.02313124771494</v>
      </c>
      <c r="M16" s="72">
        <v>218</v>
      </c>
      <c r="N16" s="72">
        <v>201</v>
      </c>
      <c r="O16" s="72">
        <v>17</v>
      </c>
      <c r="P16" s="72">
        <v>46</v>
      </c>
      <c r="Q16" s="72">
        <v>6</v>
      </c>
      <c r="R16" s="72">
        <v>1</v>
      </c>
      <c r="S16" s="72">
        <v>2</v>
      </c>
      <c r="T16" s="72">
        <v>11</v>
      </c>
      <c r="U16" s="72">
        <v>53</v>
      </c>
      <c r="V16" s="72">
        <v>0.22900000000000001</v>
      </c>
      <c r="W16" s="72">
        <v>60</v>
      </c>
      <c r="X16" s="72">
        <v>3</v>
      </c>
      <c r="Y16" s="72">
        <v>2</v>
      </c>
      <c r="Z16" s="72">
        <v>1</v>
      </c>
      <c r="AA16" s="3"/>
      <c r="AG16" s="3"/>
      <c r="AH16" s="53" t="s">
        <v>220</v>
      </c>
      <c r="AI16" s="54">
        <v>0.32666666666666666</v>
      </c>
      <c r="AJ16" s="56">
        <v>0.54</v>
      </c>
      <c r="AK16" s="54">
        <v>0.43333333333333335</v>
      </c>
      <c r="AL16" s="56">
        <v>0.73499999999999999</v>
      </c>
      <c r="AM16" s="56">
        <v>0.9506179546380551</v>
      </c>
      <c r="AN16" s="54">
        <v>0.10185185185185185</v>
      </c>
      <c r="AO16" s="54">
        <v>9.2592592592592587E-3</v>
      </c>
      <c r="AP16" s="54">
        <v>0.125</v>
      </c>
      <c r="AQ16" s="54">
        <v>6.5000000000000002E-2</v>
      </c>
      <c r="AR16" s="54">
        <v>0.43374231056269258</v>
      </c>
      <c r="AS16" s="55">
        <v>88.356551347054918</v>
      </c>
      <c r="AT16" s="3"/>
    </row>
    <row r="17" spans="1:46" x14ac:dyDescent="0.2">
      <c r="A17" s="74" t="s">
        <v>191</v>
      </c>
      <c r="B17" s="7">
        <f>(P17-S17)/(N17-S17-U17+Z17)</f>
        <v>0.21705426356589147</v>
      </c>
      <c r="C17" s="7">
        <f>W17/M17</f>
        <v>0.25229357798165136</v>
      </c>
      <c r="D17" s="7">
        <f>(Q17+R17+S17)/P17</f>
        <v>0.36363636363636365</v>
      </c>
      <c r="E17" s="7">
        <f>(W17+O17)/M17</f>
        <v>0.35321100917431192</v>
      </c>
      <c r="F17" s="7">
        <f>(W17/N17)+((P17+T17+X17)/(N17+T17+X17+Z17))</f>
        <v>0.52313649104470517</v>
      </c>
      <c r="G17" s="7">
        <f>S17/W17</f>
        <v>9.0909090909090912E-2</v>
      </c>
      <c r="H17" s="7">
        <f>(Y17+Z17)/W17</f>
        <v>9.0909090909090912E-2</v>
      </c>
      <c r="I17" s="7">
        <f>U17/M17</f>
        <v>0.29357798165137616</v>
      </c>
      <c r="J17" s="7">
        <f>(T17+X17)/M17</f>
        <v>8.7155963302752298E-2</v>
      </c>
      <c r="K17" s="20">
        <f>(1-B17*0.7635+1-C17*0.7562+1-D17*0.75+1-E17*0.7248+1-F17*0.7021+1-G17*0.6285+H17*0.5884+I17*0.5276+1-J17*0.3663)/11.068</f>
        <v>0.53006749031210976</v>
      </c>
      <c r="L17" s="28">
        <f>K17/0.4909*100</f>
        <v>107.97871059525561</v>
      </c>
      <c r="M17" s="72">
        <v>218</v>
      </c>
      <c r="N17" s="72">
        <v>194</v>
      </c>
      <c r="O17" s="72">
        <v>22</v>
      </c>
      <c r="P17" s="72">
        <v>33</v>
      </c>
      <c r="Q17" s="72">
        <v>7</v>
      </c>
      <c r="R17" s="72">
        <v>0</v>
      </c>
      <c r="S17" s="72">
        <v>5</v>
      </c>
      <c r="T17" s="72">
        <v>13</v>
      </c>
      <c r="U17" s="72">
        <v>64</v>
      </c>
      <c r="V17" s="72">
        <v>0.17</v>
      </c>
      <c r="W17" s="72">
        <v>55</v>
      </c>
      <c r="X17" s="72">
        <v>6</v>
      </c>
      <c r="Y17" s="72">
        <v>1</v>
      </c>
      <c r="Z17" s="72">
        <v>4</v>
      </c>
      <c r="AA17" s="3"/>
      <c r="AG17" s="3"/>
      <c r="AH17" s="53" t="s">
        <v>172</v>
      </c>
      <c r="AI17" s="54">
        <v>0.28846153846153844</v>
      </c>
      <c r="AJ17" s="54">
        <v>0.49579831932773111</v>
      </c>
      <c r="AK17" s="54">
        <v>0.50847457627118642</v>
      </c>
      <c r="AL17" s="54">
        <v>0.6386554621848739</v>
      </c>
      <c r="AM17" s="54">
        <v>0.92869809820827975</v>
      </c>
      <c r="AN17" s="54">
        <v>0.11864406779661017</v>
      </c>
      <c r="AO17" s="54">
        <v>4.2372881355932202E-2</v>
      </c>
      <c r="AP17" s="54">
        <v>0.17226890756302521</v>
      </c>
      <c r="AQ17" s="54">
        <v>0.1092436974789916</v>
      </c>
      <c r="AR17" s="54">
        <v>0.44360156273810308</v>
      </c>
      <c r="AS17" s="55">
        <v>90.364954723589946</v>
      </c>
      <c r="AT17" s="3"/>
    </row>
    <row r="18" spans="1:46" x14ac:dyDescent="0.2">
      <c r="A18" s="74" t="s">
        <v>285</v>
      </c>
      <c r="B18" s="7">
        <f>(P18-S18)/(N18-S18-U18+Z18)</f>
        <v>0.24242424242424243</v>
      </c>
      <c r="C18" s="7">
        <f>W18/M18</f>
        <v>0.26704545454545453</v>
      </c>
      <c r="D18" s="7">
        <f>(Q18+R18+S18)/P18</f>
        <v>0.20588235294117646</v>
      </c>
      <c r="E18" s="7">
        <f>(W18+O18)/M18</f>
        <v>0.36363636363636365</v>
      </c>
      <c r="F18" s="7">
        <f>(W18/N18)+((P18+T18+X18)/(N18+T18+X18+Z18))</f>
        <v>0.54696424793738108</v>
      </c>
      <c r="G18" s="7">
        <f>S18/W18</f>
        <v>4.2553191489361701E-2</v>
      </c>
      <c r="H18" s="7">
        <f>(Y18+Z18)/W18</f>
        <v>2.1276595744680851E-2</v>
      </c>
      <c r="I18" s="7">
        <f>U18/M18</f>
        <v>0.16477272727272727</v>
      </c>
      <c r="J18" s="7">
        <f>(T18+X18)/M18</f>
        <v>6.25E-2</v>
      </c>
      <c r="K18" s="20">
        <f>(1-B18*0.7635+1-C18*0.7562+1-D18*0.75+1-E18*0.7248+1-F18*0.7021+1-G18*0.6285+H18*0.5884+I18*0.5276+1-J18*0.3663)/11.068</f>
        <v>0.52952521933769992</v>
      </c>
      <c r="L18" s="28">
        <f>K18/0.4909*100</f>
        <v>107.86824594371561</v>
      </c>
      <c r="M18" s="72">
        <v>176</v>
      </c>
      <c r="N18" s="72">
        <v>163</v>
      </c>
      <c r="O18" s="72">
        <v>17</v>
      </c>
      <c r="P18" s="72">
        <v>34</v>
      </c>
      <c r="Q18" s="72">
        <v>3</v>
      </c>
      <c r="R18" s="72">
        <v>2</v>
      </c>
      <c r="S18" s="72">
        <v>2</v>
      </c>
      <c r="T18" s="72">
        <v>11</v>
      </c>
      <c r="U18" s="72">
        <v>29</v>
      </c>
      <c r="V18" s="72">
        <v>0.20899999999999999</v>
      </c>
      <c r="W18" s="72">
        <v>47</v>
      </c>
      <c r="X18" s="72">
        <v>0</v>
      </c>
      <c r="Y18" s="72">
        <v>1</v>
      </c>
      <c r="Z18" s="72">
        <v>0</v>
      </c>
      <c r="AA18" s="3"/>
      <c r="AG18" s="3"/>
      <c r="AH18" s="53" t="s">
        <v>193</v>
      </c>
      <c r="AI18" s="54">
        <v>0.32116788321167883</v>
      </c>
      <c r="AJ18" s="54">
        <v>0.46788990825688076</v>
      </c>
      <c r="AK18" s="54">
        <v>0.45454545454545453</v>
      </c>
      <c r="AL18" s="54">
        <v>0.67889908256880738</v>
      </c>
      <c r="AM18" s="54">
        <v>0.90730330301348716</v>
      </c>
      <c r="AN18" s="54">
        <v>0.10784313725490197</v>
      </c>
      <c r="AO18" s="54">
        <v>9.8039215686274508E-3</v>
      </c>
      <c r="AP18" s="54">
        <v>0.19724770642201836</v>
      </c>
      <c r="AQ18" s="54">
        <v>0.11926605504587157</v>
      </c>
      <c r="AR18" s="54">
        <v>0.44536927422971873</v>
      </c>
      <c r="AS18" s="55">
        <v>90.725050769956965</v>
      </c>
      <c r="AT18" s="3"/>
    </row>
    <row r="19" spans="1:46" x14ac:dyDescent="0.2">
      <c r="A19" s="74" t="s">
        <v>208</v>
      </c>
      <c r="B19" s="7">
        <f>(P19-S19)/(N19-S19-U19+Z19)</f>
        <v>0.25465838509316768</v>
      </c>
      <c r="C19" s="7">
        <f>W19/M19</f>
        <v>0.27751196172248804</v>
      </c>
      <c r="D19" s="7">
        <f>(Q19+R19+S19)/P19</f>
        <v>0.18181818181818182</v>
      </c>
      <c r="E19" s="7">
        <f>(W19+O19)/M19</f>
        <v>0.34449760765550241</v>
      </c>
      <c r="F19" s="7">
        <f>(W19/N19)+((P19+T19+X19)/(N19+T19+X19+Z19))</f>
        <v>0.56666666666666665</v>
      </c>
      <c r="G19" s="7">
        <f>S19/W19</f>
        <v>5.1724137931034482E-2</v>
      </c>
      <c r="H19" s="7">
        <f>(Y19+Z19)/W19</f>
        <v>3.4482758620689655E-2</v>
      </c>
      <c r="I19" s="7">
        <f>U19/M19</f>
        <v>0.15311004784688995</v>
      </c>
      <c r="J19" s="7">
        <f>(T19+X19)/M19</f>
        <v>5.7416267942583733E-2</v>
      </c>
      <c r="K19" s="20">
        <f>(1-B19*0.7635+1-C19*0.7562+1-D19*0.75+1-E19*0.7248+1-F19*0.7021+1-G19*0.6285+H19*0.5884+I19*0.5276+1-J19*0.3663)/11.068</f>
        <v>0.52939392168840071</v>
      </c>
      <c r="L19" s="28">
        <f>K19/0.4909*100</f>
        <v>107.84149963096368</v>
      </c>
      <c r="M19" s="72">
        <v>209</v>
      </c>
      <c r="N19" s="72">
        <v>195</v>
      </c>
      <c r="O19" s="72">
        <v>14</v>
      </c>
      <c r="P19" s="72">
        <v>44</v>
      </c>
      <c r="Q19" s="72">
        <v>5</v>
      </c>
      <c r="R19" s="72">
        <v>0</v>
      </c>
      <c r="S19" s="72">
        <v>3</v>
      </c>
      <c r="T19" s="72">
        <v>9</v>
      </c>
      <c r="U19" s="72">
        <v>32</v>
      </c>
      <c r="V19" s="72">
        <v>0.22600000000000001</v>
      </c>
      <c r="W19" s="72">
        <v>58</v>
      </c>
      <c r="X19" s="72">
        <v>3</v>
      </c>
      <c r="Y19" s="72">
        <v>1</v>
      </c>
      <c r="Z19" s="72">
        <v>1</v>
      </c>
      <c r="AA19" s="3"/>
      <c r="AG19" s="3"/>
      <c r="AH19" s="53" t="s">
        <v>55</v>
      </c>
      <c r="AI19" s="54">
        <v>0.26724137931034481</v>
      </c>
      <c r="AJ19" s="54">
        <v>0.50099800399201599</v>
      </c>
      <c r="AK19" s="54">
        <v>0.50806451612903225</v>
      </c>
      <c r="AL19" s="54">
        <v>0.65469061876247503</v>
      </c>
      <c r="AM19" s="54">
        <v>0.87654337261518722</v>
      </c>
      <c r="AN19" s="54">
        <v>0.12350597609561753</v>
      </c>
      <c r="AO19" s="54">
        <v>1.9920318725099601E-2</v>
      </c>
      <c r="AP19" s="54">
        <v>0.15968063872255489</v>
      </c>
      <c r="AQ19" s="54">
        <v>7.7844311377245512E-2</v>
      </c>
      <c r="AR19" s="54">
        <v>0.44596566769815138</v>
      </c>
      <c r="AS19" s="55">
        <v>90.846540578152656</v>
      </c>
      <c r="AT19" s="3"/>
    </row>
    <row r="20" spans="1:46" x14ac:dyDescent="0.2">
      <c r="A20" s="74" t="s">
        <v>310</v>
      </c>
      <c r="B20" s="7">
        <f>(P20-S20)/(N20-S20-U20+Z20)</f>
        <v>0.25</v>
      </c>
      <c r="C20" s="7">
        <f>W20/M20</f>
        <v>0.27218934911242604</v>
      </c>
      <c r="D20" s="7">
        <f>(Q20+R20+S20)/P20</f>
        <v>0.30769230769230771</v>
      </c>
      <c r="E20" s="7">
        <f>(W20+O20)/M20</f>
        <v>0.36686390532544377</v>
      </c>
      <c r="F20" s="7">
        <f>(W20/N20)+((P20+T20+X20)/(N20+T20+X20+Z20))</f>
        <v>0.5275434243176178</v>
      </c>
      <c r="G20" s="7">
        <f>S20/W20</f>
        <v>0.13043478260869565</v>
      </c>
      <c r="H20" s="7">
        <f>(Y20+Z20)/W20</f>
        <v>2.1739130434782608E-2</v>
      </c>
      <c r="I20" s="7">
        <f>U20/M20</f>
        <v>0.41420118343195267</v>
      </c>
      <c r="J20" s="7">
        <f>(T20+X20)/M20</f>
        <v>7.6923076923076927E-2</v>
      </c>
      <c r="K20" s="20">
        <f>(1-B20*0.7635+1-C20*0.7562+1-D20*0.75+1-E20*0.7248+1-F20*0.7021+1-G20*0.6285+H20*0.5884+I20*0.5276+1-J20*0.3663)/11.068</f>
        <v>0.52921970106782679</v>
      </c>
      <c r="L20" s="28">
        <f>K20/0.4909*100</f>
        <v>107.80600958806821</v>
      </c>
      <c r="M20" s="72">
        <v>169</v>
      </c>
      <c r="N20" s="72">
        <v>155</v>
      </c>
      <c r="O20" s="72">
        <v>16</v>
      </c>
      <c r="P20" s="72">
        <v>26</v>
      </c>
      <c r="Q20" s="72">
        <v>2</v>
      </c>
      <c r="R20" s="72">
        <v>0</v>
      </c>
      <c r="S20" s="72">
        <v>6</v>
      </c>
      <c r="T20" s="72">
        <v>12</v>
      </c>
      <c r="U20" s="72">
        <v>70</v>
      </c>
      <c r="V20" s="72">
        <v>0.16800000000000001</v>
      </c>
      <c r="W20" s="72">
        <v>46</v>
      </c>
      <c r="X20" s="72">
        <v>1</v>
      </c>
      <c r="Y20" s="72">
        <v>0</v>
      </c>
      <c r="Z20" s="72">
        <v>1</v>
      </c>
      <c r="AA20" s="3"/>
      <c r="AG20" s="3"/>
      <c r="AH20" s="53" t="s">
        <v>243</v>
      </c>
      <c r="AI20" s="54">
        <v>0.30327868852459017</v>
      </c>
      <c r="AJ20" s="54">
        <v>0.51851851851851849</v>
      </c>
      <c r="AK20" s="54">
        <v>0.51020408163265307</v>
      </c>
      <c r="AL20" s="54">
        <v>0.67724867724867721</v>
      </c>
      <c r="AM20" s="54">
        <v>0.85537463197740793</v>
      </c>
      <c r="AN20" s="54">
        <v>0.12244897959183673</v>
      </c>
      <c r="AO20" s="54">
        <v>2.0408163265306121E-2</v>
      </c>
      <c r="AP20" s="54">
        <v>0.23809523809523808</v>
      </c>
      <c r="AQ20" s="54">
        <v>4.2328042328042326E-2</v>
      </c>
      <c r="AR20" s="54">
        <v>0.44700260673185993</v>
      </c>
      <c r="AS20" s="55">
        <v>91.057772811542051</v>
      </c>
      <c r="AT20" s="3"/>
    </row>
    <row r="21" spans="1:46" x14ac:dyDescent="0.2">
      <c r="A21" s="74" t="s">
        <v>231</v>
      </c>
      <c r="B21" s="7">
        <f>(P21-S21)/(N21-S21-U21+Z21)</f>
        <v>0.27205882352941174</v>
      </c>
      <c r="C21" s="7">
        <f>W21/M21</f>
        <v>0.25</v>
      </c>
      <c r="D21" s="7">
        <f>(Q21+R21+S21)/P21</f>
        <v>0.23684210526315788</v>
      </c>
      <c r="E21" s="7">
        <f>(W21+O21)/M21</f>
        <v>0.33673469387755101</v>
      </c>
      <c r="F21" s="7">
        <f>(W21/N21)+((P21+T21+X21)/(N21+T21+X21+Z21))</f>
        <v>0.5609951845906902</v>
      </c>
      <c r="G21" s="7">
        <f>S21/W21</f>
        <v>2.0408163265306121E-2</v>
      </c>
      <c r="H21" s="7">
        <f>(Y21+Z21)/W21</f>
        <v>0</v>
      </c>
      <c r="I21" s="7">
        <f>U21/M21</f>
        <v>0.20918367346938777</v>
      </c>
      <c r="J21" s="7">
        <f>(T21+X21)/M21</f>
        <v>9.1836734693877556E-2</v>
      </c>
      <c r="K21" s="20">
        <f>(1-B21*0.7635+1-C21*0.7562+1-D21*0.75+1-E21*0.7248+1-F21*0.7021+1-G21*0.6285+H21*0.5884+I21*0.5276+1-J21*0.3663)/11.068</f>
        <v>0.52869176578028454</v>
      </c>
      <c r="L21" s="28">
        <f>K21/0.4909*100</f>
        <v>107.69846522311765</v>
      </c>
      <c r="M21" s="72">
        <v>196</v>
      </c>
      <c r="N21" s="72">
        <v>178</v>
      </c>
      <c r="O21" s="72">
        <v>17</v>
      </c>
      <c r="P21" s="72">
        <v>38</v>
      </c>
      <c r="Q21" s="72">
        <v>8</v>
      </c>
      <c r="R21" s="72">
        <v>0</v>
      </c>
      <c r="S21" s="72">
        <v>1</v>
      </c>
      <c r="T21" s="72">
        <v>18</v>
      </c>
      <c r="U21" s="72">
        <v>41</v>
      </c>
      <c r="V21" s="72">
        <v>0.21299999999999999</v>
      </c>
      <c r="W21" s="72">
        <v>49</v>
      </c>
      <c r="X21" s="72">
        <v>0</v>
      </c>
      <c r="Y21" s="72">
        <v>0</v>
      </c>
      <c r="Z21" s="72">
        <v>0</v>
      </c>
      <c r="AA21" s="3"/>
      <c r="AG21" s="3"/>
      <c r="AH21" s="53" t="s">
        <v>65</v>
      </c>
      <c r="AI21" s="54">
        <v>0.32926829268292684</v>
      </c>
      <c r="AJ21" s="54">
        <v>0.5</v>
      </c>
      <c r="AK21" s="54">
        <v>0.41538461538461541</v>
      </c>
      <c r="AL21" s="54">
        <v>0.66738197424892709</v>
      </c>
      <c r="AM21" s="54">
        <v>0.89846977658337002</v>
      </c>
      <c r="AN21" s="54">
        <v>9.4420600858369105E-2</v>
      </c>
      <c r="AO21" s="54">
        <v>1.2875536480686695E-2</v>
      </c>
      <c r="AP21" s="54">
        <v>0.17381974248927037</v>
      </c>
      <c r="AQ21" s="54">
        <v>7.5107296137339061E-2</v>
      </c>
      <c r="AR21" s="54">
        <v>0.44785500754529284</v>
      </c>
      <c r="AS21" s="55">
        <v>91.231413229841678</v>
      </c>
      <c r="AT21" s="3"/>
    </row>
    <row r="22" spans="1:46" x14ac:dyDescent="0.2">
      <c r="A22" s="74" t="s">
        <v>260</v>
      </c>
      <c r="B22" s="7">
        <f>(P22-S22)/(N22-S22-U22+Z22)</f>
        <v>0.26315789473684209</v>
      </c>
      <c r="C22" s="7">
        <f>W22/M22</f>
        <v>0.22950819672131148</v>
      </c>
      <c r="D22" s="7">
        <f>(Q22+R22+S22)/P22</f>
        <v>0.2857142857142857</v>
      </c>
      <c r="E22" s="7">
        <f>(W22+O22)/M22</f>
        <v>0.32786885245901637</v>
      </c>
      <c r="F22" s="7">
        <f>(W22/N22)+((P22+T22+X22)/(N22+T22+X22+Z22))</f>
        <v>0.5949171270718232</v>
      </c>
      <c r="G22" s="7">
        <f>S22/W22</f>
        <v>7.1428571428571425E-2</v>
      </c>
      <c r="H22" s="7">
        <f>(Y22+Z22)/W22</f>
        <v>7.1428571428571425E-2</v>
      </c>
      <c r="I22" s="7">
        <f>U22/M22</f>
        <v>0.29508196721311475</v>
      </c>
      <c r="J22" s="7">
        <f>(T22+X22)/M22</f>
        <v>0.15846994535519127</v>
      </c>
      <c r="K22" s="20">
        <f>(1-B22*0.7635+1-C22*0.7562+1-D22*0.75+1-E22*0.7248+1-F22*0.7021+1-G22*0.6285+H22*0.5884+I22*0.5276+1-J22*0.3663)/11.068</f>
        <v>0.52861238658713194</v>
      </c>
      <c r="L22" s="28">
        <f>K22/0.4909*100</f>
        <v>107.68229508802851</v>
      </c>
      <c r="M22" s="72">
        <v>183</v>
      </c>
      <c r="N22" s="72">
        <v>150</v>
      </c>
      <c r="O22" s="72">
        <v>18</v>
      </c>
      <c r="P22" s="72">
        <v>28</v>
      </c>
      <c r="Q22" s="72">
        <v>5</v>
      </c>
      <c r="R22" s="72">
        <v>0</v>
      </c>
      <c r="S22" s="72">
        <v>3</v>
      </c>
      <c r="T22" s="72">
        <v>28</v>
      </c>
      <c r="U22" s="72">
        <v>54</v>
      </c>
      <c r="V22" s="72">
        <v>0.187</v>
      </c>
      <c r="W22" s="72">
        <v>42</v>
      </c>
      <c r="X22" s="72">
        <v>1</v>
      </c>
      <c r="Y22" s="72">
        <v>1</v>
      </c>
      <c r="Z22" s="72">
        <v>2</v>
      </c>
      <c r="AA22" s="3"/>
      <c r="AG22" s="3"/>
      <c r="AH22" s="53" t="s">
        <v>179</v>
      </c>
      <c r="AI22" s="54">
        <v>0.2978723404255319</v>
      </c>
      <c r="AJ22" s="54">
        <v>0.48</v>
      </c>
      <c r="AK22" s="54">
        <v>0.42857142857142855</v>
      </c>
      <c r="AL22" s="54">
        <v>0.66222222222222227</v>
      </c>
      <c r="AM22" s="54">
        <v>0.90822335025380707</v>
      </c>
      <c r="AN22" s="54">
        <v>0.12962962962962962</v>
      </c>
      <c r="AO22" s="54">
        <v>2.7777777777777776E-2</v>
      </c>
      <c r="AP22" s="54">
        <v>0.2</v>
      </c>
      <c r="AQ22" s="54">
        <v>0.1111111111111111</v>
      </c>
      <c r="AR22" s="54">
        <v>0.44906214654850857</v>
      </c>
      <c r="AS22" s="55">
        <v>91.477316469445626</v>
      </c>
      <c r="AT22" s="3"/>
    </row>
    <row r="23" spans="1:46" x14ac:dyDescent="0.2">
      <c r="A23" s="74" t="s">
        <v>219</v>
      </c>
      <c r="B23" s="7">
        <f>(P23-S23)/(N23-S23-U23+Z23)</f>
        <v>0.25547445255474455</v>
      </c>
      <c r="C23" s="7">
        <f>W23/M23</f>
        <v>0.25870646766169153</v>
      </c>
      <c r="D23" s="7">
        <f>(Q23+R23+S23)/P23</f>
        <v>0.27027027027027029</v>
      </c>
      <c r="E23" s="7">
        <f>(W23+O23)/M23</f>
        <v>0.34825870646766172</v>
      </c>
      <c r="F23" s="7">
        <f>(W23/N23)+((P23+T23+X23)/(N23+T23+X23+Z23))</f>
        <v>0.55571428571428572</v>
      </c>
      <c r="G23" s="7">
        <f>S23/W23</f>
        <v>3.8461538461538464E-2</v>
      </c>
      <c r="H23" s="7">
        <f>(Y23+Z23)/W23</f>
        <v>3.8461538461538464E-2</v>
      </c>
      <c r="I23" s="7">
        <f>U23/M23</f>
        <v>0.21890547263681592</v>
      </c>
      <c r="J23" s="7">
        <f>(T23+X23)/M23</f>
        <v>8.45771144278607E-2</v>
      </c>
      <c r="K23" s="20">
        <f>(1-B23*0.7635+1-C23*0.7562+1-D23*0.75+1-E23*0.7248+1-F23*0.7021+1-G23*0.6285+H23*0.5884+I23*0.5276+1-J23*0.3663)/11.068</f>
        <v>0.52827931280576157</v>
      </c>
      <c r="L23" s="28">
        <f>K23/0.4909*100</f>
        <v>107.61444546868233</v>
      </c>
      <c r="M23" s="72">
        <v>201</v>
      </c>
      <c r="N23" s="72">
        <v>182</v>
      </c>
      <c r="O23" s="72">
        <v>18</v>
      </c>
      <c r="P23" s="72">
        <v>37</v>
      </c>
      <c r="Q23" s="72">
        <v>7</v>
      </c>
      <c r="R23" s="72">
        <v>1</v>
      </c>
      <c r="S23" s="72">
        <v>2</v>
      </c>
      <c r="T23" s="72">
        <v>12</v>
      </c>
      <c r="U23" s="72">
        <v>44</v>
      </c>
      <c r="V23" s="72">
        <v>0.20300000000000001</v>
      </c>
      <c r="W23" s="72">
        <v>52</v>
      </c>
      <c r="X23" s="72">
        <v>5</v>
      </c>
      <c r="Y23" s="72">
        <v>1</v>
      </c>
      <c r="Z23" s="72">
        <v>1</v>
      </c>
      <c r="AA23" s="3"/>
      <c r="AG23" s="3"/>
      <c r="AH23" s="53" t="s">
        <v>189</v>
      </c>
      <c r="AI23" s="54">
        <v>0.33582089552238809</v>
      </c>
      <c r="AJ23" s="54">
        <v>0.47488584474885842</v>
      </c>
      <c r="AK23" s="54">
        <v>0.40350877192982454</v>
      </c>
      <c r="AL23" s="54">
        <v>0.66666666666666663</v>
      </c>
      <c r="AM23" s="54">
        <v>0.91777450720196874</v>
      </c>
      <c r="AN23" s="54">
        <v>0.11538461538461539</v>
      </c>
      <c r="AO23" s="54">
        <v>3.8461538461538464E-2</v>
      </c>
      <c r="AP23" s="54">
        <v>0.21461187214611871</v>
      </c>
      <c r="AQ23" s="54">
        <v>0.1095890410958904</v>
      </c>
      <c r="AR23" s="54">
        <v>0.44971894709686533</v>
      </c>
      <c r="AS23" s="55">
        <v>91.611111651429084</v>
      </c>
      <c r="AT23" s="3"/>
    </row>
    <row r="24" spans="1:46" x14ac:dyDescent="0.2">
      <c r="A24" s="74" t="s">
        <v>16</v>
      </c>
      <c r="B24" s="7">
        <f>(P24-S24)/(N24-S24-U24+Z24)</f>
        <v>0.28981723237597912</v>
      </c>
      <c r="C24" s="7">
        <f>W24/M24</f>
        <v>0.28292682926829266</v>
      </c>
      <c r="D24" s="7">
        <f>(Q24+R24+S24)/P24</f>
        <v>0.256198347107438</v>
      </c>
      <c r="E24" s="7">
        <f>(W24+O24)/M24</f>
        <v>0.35772357723577236</v>
      </c>
      <c r="F24" s="7">
        <f>(W24/N24)+((P24+T24+X24)/(N24+T24+X24+Z24))</f>
        <v>0.56453246797843482</v>
      </c>
      <c r="G24" s="7">
        <f>S24/W24</f>
        <v>5.7471264367816091E-2</v>
      </c>
      <c r="H24" s="7">
        <f>(Y24+Z24)/W24</f>
        <v>3.4482758620689655E-2</v>
      </c>
      <c r="I24" s="7">
        <f>U24/M24</f>
        <v>0.2943089430894309</v>
      </c>
      <c r="J24" s="7">
        <f>(T24+X24)/M24</f>
        <v>6.1788617886178863E-2</v>
      </c>
      <c r="K24" s="20">
        <f>(1-B24*0.7635+1-C24*0.7562+1-D24*0.75+1-E24*0.7248+1-F24*0.7021+1-G24*0.6285+H24*0.5884+I24*0.5276+1-J24*0.3663)/11.068</f>
        <v>0.5270874063127079</v>
      </c>
      <c r="L24" s="28">
        <f>K24/0.4909*100</f>
        <v>107.37164520527762</v>
      </c>
      <c r="M24" s="72">
        <v>615</v>
      </c>
      <c r="N24" s="72">
        <v>571</v>
      </c>
      <c r="O24" s="72">
        <v>46</v>
      </c>
      <c r="P24" s="72">
        <v>121</v>
      </c>
      <c r="Q24" s="72">
        <v>19</v>
      </c>
      <c r="R24" s="72">
        <v>2</v>
      </c>
      <c r="S24" s="72">
        <v>10</v>
      </c>
      <c r="T24" s="72">
        <v>34</v>
      </c>
      <c r="U24" s="72">
        <v>181</v>
      </c>
      <c r="V24" s="72">
        <v>0.21199999999999999</v>
      </c>
      <c r="W24" s="72">
        <v>174</v>
      </c>
      <c r="X24" s="72">
        <v>4</v>
      </c>
      <c r="Y24" s="72">
        <v>3</v>
      </c>
      <c r="Z24" s="72">
        <v>3</v>
      </c>
      <c r="AA24" s="3"/>
      <c r="AG24" s="3"/>
      <c r="AH24" s="53" t="s">
        <v>108</v>
      </c>
      <c r="AI24" s="54">
        <v>0.32400000000000001</v>
      </c>
      <c r="AJ24" s="54">
        <v>0.48051948051948051</v>
      </c>
      <c r="AK24" s="54">
        <v>0.39215686274509803</v>
      </c>
      <c r="AL24" s="54">
        <v>0.65454545454545454</v>
      </c>
      <c r="AM24" s="54">
        <v>0.92070542432060809</v>
      </c>
      <c r="AN24" s="54">
        <v>0.11351351351351352</v>
      </c>
      <c r="AO24" s="54">
        <v>3.2432432432432434E-2</v>
      </c>
      <c r="AP24" s="54">
        <v>0.18441558441558442</v>
      </c>
      <c r="AQ24" s="54">
        <v>0.10649350649350649</v>
      </c>
      <c r="AR24" s="54">
        <v>0.44997531521606371</v>
      </c>
      <c r="AS24" s="55">
        <v>91.663335753934348</v>
      </c>
      <c r="AT24" s="3"/>
    </row>
    <row r="25" spans="1:46" x14ac:dyDescent="0.2">
      <c r="A25" s="74" t="s">
        <v>234</v>
      </c>
      <c r="B25" s="7">
        <f>(P25-S25)/(N25-S25-U25+Z25)</f>
        <v>0.2620689655172414</v>
      </c>
      <c r="C25" s="7">
        <f>W25/M25</f>
        <v>0.25773195876288657</v>
      </c>
      <c r="D25" s="7">
        <f>(Q25+R25+S25)/P25</f>
        <v>0.26315789473684209</v>
      </c>
      <c r="E25" s="7">
        <f>(W25+O25)/M25</f>
        <v>0.34020618556701032</v>
      </c>
      <c r="F25" s="7">
        <f>(W25/N25)+((P25+T25+X25)/(N25+T25+X25+Z25))</f>
        <v>0.56759606373008431</v>
      </c>
      <c r="G25" s="24">
        <f>S25/W25</f>
        <v>0</v>
      </c>
      <c r="H25" s="7">
        <f>(Y25+Z25)/W25</f>
        <v>0.02</v>
      </c>
      <c r="I25" s="7">
        <f>U25/M25</f>
        <v>0.16494845360824742</v>
      </c>
      <c r="J25" s="7">
        <f>(T25+X25)/M25</f>
        <v>8.7628865979381437E-2</v>
      </c>
      <c r="K25" s="20">
        <f>(1-B25*0.7635+1-C25*0.7562+1-D25*0.75+1-E25*0.7248+1-F25*0.7021+1-G25*0.6285+H25*0.5884+I25*0.5276+1-J25*0.3663)/11.068</f>
        <v>0.52667606861493166</v>
      </c>
      <c r="L25" s="28">
        <f>K25/0.4909*100</f>
        <v>107.28785264105349</v>
      </c>
      <c r="M25" s="72">
        <v>194</v>
      </c>
      <c r="N25" s="72">
        <v>176</v>
      </c>
      <c r="O25" s="72">
        <v>16</v>
      </c>
      <c r="P25" s="72">
        <v>38</v>
      </c>
      <c r="Q25" s="72">
        <v>8</v>
      </c>
      <c r="R25" s="72">
        <v>2</v>
      </c>
      <c r="S25" s="72">
        <v>0</v>
      </c>
      <c r="T25" s="72">
        <v>12</v>
      </c>
      <c r="U25" s="72">
        <v>32</v>
      </c>
      <c r="V25" s="72">
        <v>0.216</v>
      </c>
      <c r="W25" s="72">
        <v>50</v>
      </c>
      <c r="X25" s="72">
        <v>5</v>
      </c>
      <c r="Y25" s="72">
        <v>0</v>
      </c>
      <c r="Z25" s="72">
        <v>1</v>
      </c>
      <c r="AA25" s="3"/>
      <c r="AG25" s="3"/>
      <c r="AH25" s="60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61"/>
      <c r="AT25" s="3"/>
    </row>
    <row r="26" spans="1:46" x14ac:dyDescent="0.2">
      <c r="A26" s="74" t="s">
        <v>255</v>
      </c>
      <c r="B26" s="7">
        <f>(P26-S26)/(N26-S26-U26+Z26)</f>
        <v>0.27350427350427353</v>
      </c>
      <c r="C26" s="7">
        <f>W26/M26</f>
        <v>0.26630434782608697</v>
      </c>
      <c r="D26" s="7">
        <f>(Q26+R26+S26)/P26</f>
        <v>0.17142857142857143</v>
      </c>
      <c r="E26" s="7">
        <f>(W26+O26)/M26</f>
        <v>0.375</v>
      </c>
      <c r="F26" s="7">
        <f>(W26/N26)+((P26+T26+X26)/(N26+T26+X26+Z26))</f>
        <v>0.63078322950934407</v>
      </c>
      <c r="G26" s="7">
        <f>S26/W26</f>
        <v>6.1224489795918366E-2</v>
      </c>
      <c r="H26" s="7">
        <f>(Y26+Z26)/W26</f>
        <v>8.1632653061224483E-2</v>
      </c>
      <c r="I26" s="7">
        <f>U26/M26</f>
        <v>0.21195652173913043</v>
      </c>
      <c r="J26" s="7">
        <f>(T26+X26)/M26</f>
        <v>0.125</v>
      </c>
      <c r="K26" s="20">
        <f>(1-B26*0.7635+1-C26*0.7562+1-D26*0.75+1-E26*0.7248+1-F26*0.7021+1-G26*0.6285+H26*0.5884+I26*0.5276+1-J26*0.3663)/11.068</f>
        <v>0.52603448025275712</v>
      </c>
      <c r="L26" s="28">
        <f>K26/0.4909*100</f>
        <v>107.15715629512266</v>
      </c>
      <c r="M26" s="72">
        <v>184</v>
      </c>
      <c r="N26" s="72">
        <v>157</v>
      </c>
      <c r="O26" s="72">
        <v>20</v>
      </c>
      <c r="P26" s="72">
        <v>35</v>
      </c>
      <c r="Q26" s="72">
        <v>1</v>
      </c>
      <c r="R26" s="72">
        <v>2</v>
      </c>
      <c r="S26" s="72">
        <v>3</v>
      </c>
      <c r="T26" s="72">
        <v>20</v>
      </c>
      <c r="U26" s="72">
        <v>39</v>
      </c>
      <c r="V26" s="72">
        <v>0.223</v>
      </c>
      <c r="W26" s="72">
        <v>49</v>
      </c>
      <c r="X26" s="72">
        <v>3</v>
      </c>
      <c r="Y26" s="72">
        <v>2</v>
      </c>
      <c r="Z26" s="72">
        <v>2</v>
      </c>
      <c r="AA26" s="3"/>
    </row>
    <row r="27" spans="1:46" x14ac:dyDescent="0.2">
      <c r="A27" s="74" t="s">
        <v>269</v>
      </c>
      <c r="B27" s="7">
        <f>(P27-S27)/(N27-S27-U27+Z27)</f>
        <v>0.19658119658119658</v>
      </c>
      <c r="C27" s="7">
        <f>W27/M27</f>
        <v>0.2722222222222222</v>
      </c>
      <c r="D27" s="7">
        <f>(Q27+R27+S27)/P27</f>
        <v>0.39285714285714285</v>
      </c>
      <c r="E27" s="7">
        <f>(W27+O27)/M27</f>
        <v>0.36666666666666664</v>
      </c>
      <c r="F27" s="7">
        <f>(W27/N27)+((P27+T27+X27)/(N27+T27+X27+Z27))</f>
        <v>0.48654970760233918</v>
      </c>
      <c r="G27" s="7">
        <f>S27/W27</f>
        <v>0.10204081632653061</v>
      </c>
      <c r="H27" s="7">
        <f>(Y27+Z27)/W27</f>
        <v>2.0408163265306121E-2</v>
      </c>
      <c r="I27" s="7">
        <f>U27/M27</f>
        <v>0.27777777777777779</v>
      </c>
      <c r="J27" s="7">
        <f>(T27+X27)/M27</f>
        <v>4.4444444444444446E-2</v>
      </c>
      <c r="K27" s="20">
        <f>(1-B27*0.7635+1-C27*0.7562+1-D27*0.75+1-E27*0.7248+1-F27*0.7021+1-G27*0.6285+H27*0.5884+I27*0.5276+1-J27*0.3663)/11.068</f>
        <v>0.52585810181378656</v>
      </c>
      <c r="L27" s="28">
        <f>K27/0.4909*100</f>
        <v>107.12122668848778</v>
      </c>
      <c r="M27" s="72">
        <v>180</v>
      </c>
      <c r="N27" s="72">
        <v>171</v>
      </c>
      <c r="O27" s="72">
        <v>17</v>
      </c>
      <c r="P27" s="72">
        <v>28</v>
      </c>
      <c r="Q27" s="72">
        <v>6</v>
      </c>
      <c r="R27" s="72">
        <v>0</v>
      </c>
      <c r="S27" s="72">
        <v>5</v>
      </c>
      <c r="T27" s="72">
        <v>7</v>
      </c>
      <c r="U27" s="72">
        <v>50</v>
      </c>
      <c r="V27" s="72">
        <v>0.16400000000000001</v>
      </c>
      <c r="W27" s="72">
        <v>49</v>
      </c>
      <c r="X27" s="72">
        <v>1</v>
      </c>
      <c r="Y27" s="72">
        <v>0</v>
      </c>
      <c r="Z27" s="72">
        <v>1</v>
      </c>
      <c r="AA27" s="3"/>
    </row>
    <row r="28" spans="1:46" x14ac:dyDescent="0.2">
      <c r="A28" s="74" t="s">
        <v>203</v>
      </c>
      <c r="B28" s="7">
        <f>(P28-S28)/(N28-S28-U28+Z28)</f>
        <v>0.27131782945736432</v>
      </c>
      <c r="C28" s="7">
        <f>W28/M28</f>
        <v>0.24413145539906103</v>
      </c>
      <c r="D28" s="7">
        <f>(Q28+R28+S28)/P28</f>
        <v>0.21052631578947367</v>
      </c>
      <c r="E28" s="7">
        <f>(W28+O28)/M28</f>
        <v>0.36150234741784038</v>
      </c>
      <c r="F28" s="7">
        <f>(W28/N28)+((P28+T28+X28)/(N28+T28+X28+Z28))</f>
        <v>0.60019074131353745</v>
      </c>
      <c r="G28" s="7">
        <f>S28/W28</f>
        <v>5.7692307692307696E-2</v>
      </c>
      <c r="H28" s="7">
        <f>(Y28+Z28)/W28</f>
        <v>1.9230769230769232E-2</v>
      </c>
      <c r="I28" s="7">
        <f>U28/M28</f>
        <v>0.23943661971830985</v>
      </c>
      <c r="J28" s="7">
        <f>(T28+X28)/M28</f>
        <v>0.13615023474178403</v>
      </c>
      <c r="K28" s="20">
        <f>(1-B28*0.7635+1-C28*0.7562+1-D28*0.75+1-E28*0.7248+1-F28*0.7021+1-G28*0.6285+H28*0.5884+I28*0.5276+1-J28*0.3663)/11.068</f>
        <v>0.52569947341145418</v>
      </c>
      <c r="L28" s="28">
        <f>K28/0.4909*100</f>
        <v>107.08891289701654</v>
      </c>
      <c r="M28" s="72">
        <v>213</v>
      </c>
      <c r="N28" s="72">
        <v>183</v>
      </c>
      <c r="O28" s="72">
        <v>25</v>
      </c>
      <c r="P28" s="72">
        <v>38</v>
      </c>
      <c r="Q28" s="72">
        <v>5</v>
      </c>
      <c r="R28" s="72">
        <v>0</v>
      </c>
      <c r="S28" s="72">
        <v>3</v>
      </c>
      <c r="T28" s="72">
        <v>25</v>
      </c>
      <c r="U28" s="72">
        <v>51</v>
      </c>
      <c r="V28" s="72">
        <v>0.20799999999999999</v>
      </c>
      <c r="W28" s="72">
        <v>52</v>
      </c>
      <c r="X28" s="72">
        <v>4</v>
      </c>
      <c r="Y28" s="72">
        <v>1</v>
      </c>
      <c r="Z28" s="72">
        <v>0</v>
      </c>
      <c r="AA28" s="3"/>
    </row>
    <row r="29" spans="1:46" x14ac:dyDescent="0.2">
      <c r="A29" s="74" t="s">
        <v>82</v>
      </c>
      <c r="B29" s="7">
        <f>(P29-S29)/(N29-S29-U29+Z29)</f>
        <v>0.27826086956521739</v>
      </c>
      <c r="C29" s="7">
        <f>W29/M29</f>
        <v>0.27828054298642535</v>
      </c>
      <c r="D29" s="7">
        <f>(Q29+R29+S29)/P29</f>
        <v>0.33333333333333331</v>
      </c>
      <c r="E29" s="7">
        <f>(W29+O29)/M29</f>
        <v>0.35067873303167418</v>
      </c>
      <c r="F29" s="7">
        <f>(W29/N29)+((P29+T29+X29)/(N29+T29+X29+Z29))</f>
        <v>0.56553144013894152</v>
      </c>
      <c r="G29" s="7">
        <f>S29/W29</f>
        <v>8.943089430894309E-2</v>
      </c>
      <c r="H29" s="7">
        <f>(Y29+Z29)/W29</f>
        <v>5.6910569105691054E-2</v>
      </c>
      <c r="I29" s="7">
        <f>U29/M29</f>
        <v>0.36199095022624433</v>
      </c>
      <c r="J29" s="7">
        <f>(T29+X29)/M29</f>
        <v>8.3710407239818999E-2</v>
      </c>
      <c r="K29" s="20">
        <f>(1-B29*0.7635+1-C29*0.7562+1-D29*0.75+1-E29*0.7248+1-F29*0.7021+1-G29*0.6285+H29*0.5884+I29*0.5276+1-J29*0.3663)/11.068</f>
        <v>0.52525141621013283</v>
      </c>
      <c r="L29" s="28">
        <f>K29/0.4909*100</f>
        <v>106.9976402954029</v>
      </c>
      <c r="M29" s="72">
        <v>442</v>
      </c>
      <c r="N29" s="72">
        <v>397</v>
      </c>
      <c r="O29" s="72">
        <v>32</v>
      </c>
      <c r="P29" s="72">
        <v>75</v>
      </c>
      <c r="Q29" s="72">
        <v>13</v>
      </c>
      <c r="R29" s="72">
        <v>1</v>
      </c>
      <c r="S29" s="72">
        <v>11</v>
      </c>
      <c r="T29" s="72">
        <v>30</v>
      </c>
      <c r="U29" s="72">
        <v>160</v>
      </c>
      <c r="V29" s="72">
        <v>0.189</v>
      </c>
      <c r="W29" s="72">
        <v>123</v>
      </c>
      <c r="X29" s="72">
        <v>7</v>
      </c>
      <c r="Y29" s="72">
        <v>3</v>
      </c>
      <c r="Z29" s="72">
        <v>4</v>
      </c>
      <c r="AA29" s="3"/>
    </row>
    <row r="30" spans="1:46" x14ac:dyDescent="0.2">
      <c r="A30" s="74" t="s">
        <v>225</v>
      </c>
      <c r="B30" s="7">
        <f>(P30-S30)/(N30-S30-U30+Z30)</f>
        <v>0.22580645161290322</v>
      </c>
      <c r="C30" s="7">
        <f>W30/M30</f>
        <v>0.26262626262626265</v>
      </c>
      <c r="D30" s="7">
        <f>(Q30+R30+S30)/P30</f>
        <v>0.375</v>
      </c>
      <c r="E30" s="7">
        <f>(W30+O30)/M30</f>
        <v>0.31818181818181818</v>
      </c>
      <c r="F30" s="7">
        <f>(W30/N30)+((P30+T30+X30)/(N30+T30+X30+Z30))</f>
        <v>0.53636363636363638</v>
      </c>
      <c r="G30" s="7">
        <f>S30/W30</f>
        <v>7.6923076923076927E-2</v>
      </c>
      <c r="H30" s="7">
        <f>(Y30+Z30)/W30</f>
        <v>1.9230769230769232E-2</v>
      </c>
      <c r="I30" s="7">
        <f>U30/M30</f>
        <v>0.26767676767676768</v>
      </c>
      <c r="J30" s="7">
        <f>(T30+X30)/M30</f>
        <v>8.5858585858585856E-2</v>
      </c>
      <c r="K30" s="20">
        <f>(1-B30*0.7635+1-C30*0.7562+1-D30*0.75+1-E30*0.7248+1-F30*0.7021+1-G30*0.6285+H30*0.5884+I30*0.5276+1-J30*0.3663)/11.068</f>
        <v>0.52523447749204655</v>
      </c>
      <c r="L30" s="28">
        <f>K30/0.4909*100</f>
        <v>106.99418975189377</v>
      </c>
      <c r="M30" s="72">
        <v>198</v>
      </c>
      <c r="N30" s="72">
        <v>180</v>
      </c>
      <c r="O30" s="72">
        <v>11</v>
      </c>
      <c r="P30" s="72">
        <v>32</v>
      </c>
      <c r="Q30" s="72">
        <v>8</v>
      </c>
      <c r="R30" s="72">
        <v>0</v>
      </c>
      <c r="S30" s="72">
        <v>4</v>
      </c>
      <c r="T30" s="72">
        <v>14</v>
      </c>
      <c r="U30" s="72">
        <v>53</v>
      </c>
      <c r="V30" s="72">
        <v>0.17799999999999999</v>
      </c>
      <c r="W30" s="72">
        <v>52</v>
      </c>
      <c r="X30" s="72">
        <v>3</v>
      </c>
      <c r="Y30" s="72">
        <v>0</v>
      </c>
      <c r="Z30" s="72">
        <v>1</v>
      </c>
      <c r="AA30" s="3"/>
    </row>
    <row r="31" spans="1:46" x14ac:dyDescent="0.2">
      <c r="A31" s="74" t="s">
        <v>79</v>
      </c>
      <c r="B31" s="7">
        <f>(P31-S31)/(N31-S31-U31+Z31)</f>
        <v>0.19026548672566371</v>
      </c>
      <c r="C31" s="7">
        <f>W31/M31</f>
        <v>0.23094170403587444</v>
      </c>
      <c r="D31" s="7">
        <f>(Q31+R31+S31)/P31</f>
        <v>0.52830188679245282</v>
      </c>
      <c r="E31" s="7">
        <f>(W31+O31)/M31</f>
        <v>0.29372197309417042</v>
      </c>
      <c r="F31" s="7">
        <f>(W31/N31)+((P31+T31+X31)/(N31+T31+X31+Z31))</f>
        <v>0.50577248199356173</v>
      </c>
      <c r="G31" s="7">
        <f>S31/W31</f>
        <v>9.7087378640776698E-2</v>
      </c>
      <c r="H31" s="7">
        <f>(Y31+Z31)/W31</f>
        <v>2.9126213592233011E-2</v>
      </c>
      <c r="I31" s="7">
        <f>U31/M31</f>
        <v>0.3452914798206278</v>
      </c>
      <c r="J31" s="7">
        <f>(T31+X31)/M31</f>
        <v>0.1210762331838565</v>
      </c>
      <c r="K31" s="20">
        <f>(1-B31*0.7635+1-C31*0.7562+1-D31*0.75+1-E31*0.7248+1-F31*0.7021+1-G31*0.6285+H31*0.5884+I31*0.5276+1-J31*0.3663)/11.068</f>
        <v>0.5249204219942547</v>
      </c>
      <c r="L31" s="28">
        <f>K31/0.4909*100</f>
        <v>106.93021429909446</v>
      </c>
      <c r="M31" s="72">
        <v>446</v>
      </c>
      <c r="N31" s="72">
        <v>389</v>
      </c>
      <c r="O31" s="72">
        <v>28</v>
      </c>
      <c r="P31" s="72">
        <v>53</v>
      </c>
      <c r="Q31" s="72">
        <v>16</v>
      </c>
      <c r="R31" s="72">
        <v>2</v>
      </c>
      <c r="S31" s="72">
        <v>10</v>
      </c>
      <c r="T31" s="72">
        <v>49</v>
      </c>
      <c r="U31" s="72">
        <v>154</v>
      </c>
      <c r="V31" s="72">
        <v>0.13600000000000001</v>
      </c>
      <c r="W31" s="72">
        <v>103</v>
      </c>
      <c r="X31" s="72">
        <v>5</v>
      </c>
      <c r="Y31" s="72">
        <v>2</v>
      </c>
      <c r="Z31" s="72">
        <v>1</v>
      </c>
      <c r="AA31" s="3"/>
    </row>
    <row r="32" spans="1:46" x14ac:dyDescent="0.2">
      <c r="A32" s="74" t="s">
        <v>229</v>
      </c>
      <c r="B32" s="7">
        <f>(P32-S32)/(N32-S32-U32+Z32)</f>
        <v>0.24509803921568626</v>
      </c>
      <c r="C32" s="7">
        <f>W32/M32</f>
        <v>0.26020408163265307</v>
      </c>
      <c r="D32" s="7">
        <f>(Q32+R32+S32)/P32</f>
        <v>0.33333333333333331</v>
      </c>
      <c r="E32" s="7">
        <f>(W32+O32)/M32</f>
        <v>0.34183673469387754</v>
      </c>
      <c r="F32" s="7">
        <f>(W32/N32)+((P32+T32+X32)/(N32+T32+X32+Z32))</f>
        <v>0.60975843558282206</v>
      </c>
      <c r="G32" s="7">
        <f>S32/W32</f>
        <v>9.8039215686274508E-2</v>
      </c>
      <c r="H32" s="24">
        <f>(Y32+Z32)/W32</f>
        <v>9.8039215686274508E-2</v>
      </c>
      <c r="I32" s="7">
        <f>U32/M32</f>
        <v>0.29591836734693877</v>
      </c>
      <c r="J32" s="7">
        <f>(T32+X32)/M32</f>
        <v>0.13775510204081631</v>
      </c>
      <c r="K32" s="21">
        <f>(1-B32*0.7635+1-C32*0.7562+1-D32*0.75+1-E32*0.7248+1-F32*0.7021+1-G32*0.6285+H32*0.5884+I32*0.5276+1-J32*0.3663)/11.068</f>
        <v>0.52330702220681824</v>
      </c>
      <c r="L32" s="29">
        <f>K32/0.4909*100</f>
        <v>106.601552700513</v>
      </c>
      <c r="M32" s="72">
        <v>196</v>
      </c>
      <c r="N32" s="72">
        <v>163</v>
      </c>
      <c r="O32" s="72">
        <v>16</v>
      </c>
      <c r="P32" s="72">
        <v>30</v>
      </c>
      <c r="Q32" s="72">
        <v>4</v>
      </c>
      <c r="R32" s="72">
        <v>1</v>
      </c>
      <c r="S32" s="72">
        <v>5</v>
      </c>
      <c r="T32" s="72">
        <v>21</v>
      </c>
      <c r="U32" s="72">
        <v>58</v>
      </c>
      <c r="V32" s="72">
        <v>0.184</v>
      </c>
      <c r="W32" s="72">
        <v>51</v>
      </c>
      <c r="X32" s="72">
        <v>6</v>
      </c>
      <c r="Y32" s="72">
        <v>3</v>
      </c>
      <c r="Z32" s="72">
        <v>2</v>
      </c>
      <c r="AA32" s="3"/>
    </row>
    <row r="33" spans="1:27" x14ac:dyDescent="0.2">
      <c r="A33" s="74" t="s">
        <v>43</v>
      </c>
      <c r="B33" s="7">
        <f>(P33-S33)/(N33-S33-U33+Z33)</f>
        <v>0.24025974025974026</v>
      </c>
      <c r="C33" s="7">
        <f>W33/M33</f>
        <v>0.27500000000000002</v>
      </c>
      <c r="D33" s="7">
        <f>(Q33+R33+S33)/P33</f>
        <v>0.37209302325581395</v>
      </c>
      <c r="E33" s="7">
        <f>(W33+O33)/M33</f>
        <v>0.34423076923076923</v>
      </c>
      <c r="F33" s="7">
        <f>(W33/N33)+((P33+T33+X33)/(N33+T33+X33+Z33))</f>
        <v>0.54622637675269248</v>
      </c>
      <c r="G33" s="7">
        <f>S33/W33</f>
        <v>8.3916083916083919E-2</v>
      </c>
      <c r="H33" s="7">
        <f>(Y33+Z33)/W33</f>
        <v>2.7972027972027972E-2</v>
      </c>
      <c r="I33" s="7">
        <f>U33/M33</f>
        <v>0.30192307692307691</v>
      </c>
      <c r="J33" s="7">
        <f>(T33+X33)/M33</f>
        <v>7.8846153846153844E-2</v>
      </c>
      <c r="K33" s="21">
        <f>(1-B33*0.7635+1-C33*0.7562+1-D33*0.75+1-E33*0.7248+1-F33*0.7021+1-G33*0.6285+H33*0.5884+I33*0.5276+1-J33*0.3663)/11.068</f>
        <v>0.52318970653790686</v>
      </c>
      <c r="L33" s="29">
        <f>K33/0.4909*100</f>
        <v>106.57765462169624</v>
      </c>
      <c r="M33" s="72">
        <v>520</v>
      </c>
      <c r="N33" s="72">
        <v>475</v>
      </c>
      <c r="O33" s="72">
        <v>36</v>
      </c>
      <c r="P33" s="72">
        <v>86</v>
      </c>
      <c r="Q33" s="72">
        <v>19</v>
      </c>
      <c r="R33" s="72">
        <v>1</v>
      </c>
      <c r="S33" s="72">
        <v>12</v>
      </c>
      <c r="T33" s="72">
        <v>39</v>
      </c>
      <c r="U33" s="72">
        <v>157</v>
      </c>
      <c r="V33" s="72">
        <v>0.18099999999999999</v>
      </c>
      <c r="W33" s="72">
        <v>143</v>
      </c>
      <c r="X33" s="72">
        <v>2</v>
      </c>
      <c r="Y33" s="72">
        <v>2</v>
      </c>
      <c r="Z33" s="72">
        <v>2</v>
      </c>
      <c r="AA33" s="3"/>
    </row>
    <row r="34" spans="1:27" x14ac:dyDescent="0.2">
      <c r="A34" s="74" t="s">
        <v>19</v>
      </c>
      <c r="B34" s="7">
        <f>(P34-S34)/(N34-S34-U34+Z34)</f>
        <v>0.24033149171270718</v>
      </c>
      <c r="C34" s="7">
        <f>W34/M34</f>
        <v>0.28272251308900526</v>
      </c>
      <c r="D34" s="7">
        <f>(Q34+R34+S34)/P34</f>
        <v>0.35</v>
      </c>
      <c r="E34" s="7">
        <f>(W34+O34)/M34</f>
        <v>0.34904013961605584</v>
      </c>
      <c r="F34" s="7">
        <f>(W34/N34)+((P34+T34+X34)/(N34+T34+X34+Z34))</f>
        <v>0.55872093803243938</v>
      </c>
      <c r="G34" s="7">
        <f>S34/W34</f>
        <v>8.0246913580246909E-2</v>
      </c>
      <c r="H34" s="7">
        <f>(Y34+Z34)/W34</f>
        <v>4.3209876543209874E-2</v>
      </c>
      <c r="I34" s="7">
        <f>U34/M34</f>
        <v>0.26527050610820246</v>
      </c>
      <c r="J34" s="7">
        <f>(T34+X34)/M34</f>
        <v>7.3298429319371722E-2</v>
      </c>
      <c r="K34" s="21">
        <f>(1-B34*0.7635+1-C34*0.7562+1-D34*0.75+1-E34*0.7248+1-F34*0.7021+1-G34*0.6285+H34*0.5884+I34*0.5276+1-J34*0.3663)/11.068</f>
        <v>0.52250152587901977</v>
      </c>
      <c r="L34" s="29">
        <f>K34/0.4909*100</f>
        <v>106.43746707659804</v>
      </c>
      <c r="M34" s="72">
        <v>573</v>
      </c>
      <c r="N34" s="72">
        <v>524</v>
      </c>
      <c r="O34" s="72">
        <v>38</v>
      </c>
      <c r="P34" s="72">
        <v>100</v>
      </c>
      <c r="Q34" s="72">
        <v>21</v>
      </c>
      <c r="R34" s="72">
        <v>1</v>
      </c>
      <c r="S34" s="72">
        <v>13</v>
      </c>
      <c r="T34" s="72">
        <v>38</v>
      </c>
      <c r="U34" s="72">
        <v>152</v>
      </c>
      <c r="V34" s="72">
        <v>0.191</v>
      </c>
      <c r="W34" s="72">
        <v>162</v>
      </c>
      <c r="X34" s="72">
        <v>4</v>
      </c>
      <c r="Y34" s="72">
        <v>4</v>
      </c>
      <c r="Z34" s="72">
        <v>3</v>
      </c>
      <c r="AA34" s="3"/>
    </row>
    <row r="35" spans="1:27" x14ac:dyDescent="0.2">
      <c r="A35" s="74" t="s">
        <v>314</v>
      </c>
      <c r="B35" s="7">
        <f>(P35-S35)/(N35-S35-U35+Z35)</f>
        <v>0.30666666666666664</v>
      </c>
      <c r="C35" s="7">
        <f>W35/M35</f>
        <v>0.26190476190476192</v>
      </c>
      <c r="D35" s="7">
        <f>(Q35+R35+S35)/P35</f>
        <v>0.29629629629629628</v>
      </c>
      <c r="E35" s="7">
        <f>(W35+O35)/M35</f>
        <v>0.33333333333333331</v>
      </c>
      <c r="F35" s="7">
        <f>(W35/N35)+((P35+T35+X35)/(N35+T35+X35+Z35))</f>
        <v>0.62343398309763454</v>
      </c>
      <c r="G35" s="7">
        <f>S35/W35</f>
        <v>9.0909090909090912E-2</v>
      </c>
      <c r="H35" s="7">
        <f>(Y35+Z35)/W35</f>
        <v>4.5454545454545456E-2</v>
      </c>
      <c r="I35" s="7">
        <f>U35/M35</f>
        <v>0.375</v>
      </c>
      <c r="J35" s="7">
        <f>(T35+X35)/M35</f>
        <v>0.14880952380952381</v>
      </c>
      <c r="K35" s="21">
        <f>(1-B35*0.7635+1-C35*0.7562+1-D35*0.75+1-E35*0.7248+1-F35*0.7021+1-G35*0.6285+H35*0.5884+I35*0.5276+1-J35*0.3663)/11.068</f>
        <v>0.52215599562976245</v>
      </c>
      <c r="L35" s="29">
        <f>K35/0.4909*100</f>
        <v>106.36707998161793</v>
      </c>
      <c r="M35" s="72">
        <v>168</v>
      </c>
      <c r="N35" s="72">
        <v>141</v>
      </c>
      <c r="O35" s="72">
        <v>12</v>
      </c>
      <c r="P35" s="72">
        <v>27</v>
      </c>
      <c r="Q35" s="72">
        <v>3</v>
      </c>
      <c r="R35" s="72">
        <v>1</v>
      </c>
      <c r="S35" s="72">
        <v>4</v>
      </c>
      <c r="T35" s="72">
        <v>23</v>
      </c>
      <c r="U35" s="72">
        <v>63</v>
      </c>
      <c r="V35" s="72">
        <v>0.191</v>
      </c>
      <c r="W35" s="72">
        <v>44</v>
      </c>
      <c r="X35" s="72">
        <v>2</v>
      </c>
      <c r="Y35" s="72">
        <v>1</v>
      </c>
      <c r="Z35" s="72">
        <v>1</v>
      </c>
      <c r="AA35" s="3"/>
    </row>
    <row r="36" spans="1:27" x14ac:dyDescent="0.2">
      <c r="A36" s="74" t="s">
        <v>66</v>
      </c>
      <c r="B36" s="7">
        <f>(P36-S36)/(N36-S36-U36+Z36)</f>
        <v>0.26132404181184671</v>
      </c>
      <c r="C36" s="7">
        <f>W36/M36</f>
        <v>0.2832618025751073</v>
      </c>
      <c r="D36" s="7">
        <f>(Q36+R36+S36)/P36</f>
        <v>0.30588235294117649</v>
      </c>
      <c r="E36" s="7">
        <f>(W36+O36)/M36</f>
        <v>0.34763948497854075</v>
      </c>
      <c r="F36" s="7">
        <f>(W36/N36)+((P36+T36+X36)/(N36+T36+X36+Z36))</f>
        <v>0.57279018941233606</v>
      </c>
      <c r="G36" s="7">
        <f>S36/W36</f>
        <v>7.575757575757576E-2</v>
      </c>
      <c r="H36" s="7">
        <f>(Y36+Z36)/W36</f>
        <v>7.575757575757576E-3</v>
      </c>
      <c r="I36" s="7">
        <f>U36/M36</f>
        <v>0.27896995708154504</v>
      </c>
      <c r="J36" s="7">
        <f>(T36+X36)/M36</f>
        <v>7.9399141630901282E-2</v>
      </c>
      <c r="K36" s="21">
        <f>(1-B36*0.7635+1-C36*0.7562+1-D36*0.75+1-E36*0.7248+1-F36*0.7021+1-G36*0.6285+H36*0.5884+I36*0.5276+1-J36*0.3663)/11.068</f>
        <v>0.52201700819799346</v>
      </c>
      <c r="L36" s="29">
        <f>K36/0.4909*100</f>
        <v>106.33876720268761</v>
      </c>
      <c r="M36" s="72">
        <v>466</v>
      </c>
      <c r="N36" s="72">
        <v>426</v>
      </c>
      <c r="O36" s="72">
        <v>30</v>
      </c>
      <c r="P36" s="72">
        <v>85</v>
      </c>
      <c r="Q36" s="72">
        <v>15</v>
      </c>
      <c r="R36" s="72">
        <v>1</v>
      </c>
      <c r="S36" s="72">
        <v>10</v>
      </c>
      <c r="T36" s="72">
        <v>35</v>
      </c>
      <c r="U36" s="72">
        <v>130</v>
      </c>
      <c r="V36" s="72">
        <v>0.2</v>
      </c>
      <c r="W36" s="72">
        <v>132</v>
      </c>
      <c r="X36" s="72">
        <v>2</v>
      </c>
      <c r="Y36" s="72">
        <v>0</v>
      </c>
      <c r="Z36" s="72">
        <v>1</v>
      </c>
      <c r="AA36" s="3"/>
    </row>
    <row r="37" spans="1:27" x14ac:dyDescent="0.2">
      <c r="A37" s="74" t="s">
        <v>207</v>
      </c>
      <c r="B37" s="7">
        <f>(P37-S37)/(N37-S37-U37+Z37)</f>
        <v>0.22321428571428573</v>
      </c>
      <c r="C37" s="7">
        <f>W37/M37</f>
        <v>0.24761904761904763</v>
      </c>
      <c r="D37" s="7">
        <f>(Q37+R37+S37)/P37</f>
        <v>0.33333333333333331</v>
      </c>
      <c r="E37" s="7">
        <f>(W37+O37)/M37</f>
        <v>0.34285714285714286</v>
      </c>
      <c r="F37" s="7">
        <f>(W37/N37)+((P37+T37+X37)/(N37+T37+X37+Z37))</f>
        <v>0.625</v>
      </c>
      <c r="G37" s="7">
        <f>S37/W37</f>
        <v>9.6153846153846159E-2</v>
      </c>
      <c r="H37" s="7">
        <f>(Y37+Z37)/W37</f>
        <v>9.6153846153846159E-2</v>
      </c>
      <c r="I37" s="7">
        <f>U37/M37</f>
        <v>0.26190476190476192</v>
      </c>
      <c r="J37" s="7">
        <f>(T37+X37)/M37</f>
        <v>0.17142857142857143</v>
      </c>
      <c r="K37" s="21">
        <f>(1-B37*0.7635+1-C37*0.7562+1-D37*0.75+1-E37*0.7248+1-F37*0.7021+1-G37*0.6285+H37*0.5884+I37*0.5276+1-J37*0.3663)/11.068</f>
        <v>0.5219137973744723</v>
      </c>
      <c r="L37" s="29">
        <f>K37/0.4909*100</f>
        <v>106.31774238632559</v>
      </c>
      <c r="M37" s="72">
        <v>210</v>
      </c>
      <c r="N37" s="72">
        <v>169</v>
      </c>
      <c r="O37" s="72">
        <v>20</v>
      </c>
      <c r="P37" s="72">
        <v>30</v>
      </c>
      <c r="Q37" s="72">
        <v>3</v>
      </c>
      <c r="R37" s="72">
        <v>2</v>
      </c>
      <c r="S37" s="72">
        <v>5</v>
      </c>
      <c r="T37" s="72">
        <v>31</v>
      </c>
      <c r="U37" s="72">
        <v>55</v>
      </c>
      <c r="V37" s="72">
        <v>0.17799999999999999</v>
      </c>
      <c r="W37" s="72">
        <v>52</v>
      </c>
      <c r="X37" s="72">
        <v>5</v>
      </c>
      <c r="Y37" s="72">
        <v>2</v>
      </c>
      <c r="Z37" s="72">
        <v>3</v>
      </c>
      <c r="AA37" s="3"/>
    </row>
    <row r="38" spans="1:27" x14ac:dyDescent="0.2">
      <c r="A38" s="74" t="s">
        <v>36</v>
      </c>
      <c r="B38" s="7">
        <f>(P38-S38)/(N38-S38-U38+Z38)</f>
        <v>0.27597402597402598</v>
      </c>
      <c r="C38" s="7">
        <f>W38/M38</f>
        <v>0.27735849056603773</v>
      </c>
      <c r="D38" s="7">
        <f>(Q38+R38+S38)/P38</f>
        <v>0.24742268041237114</v>
      </c>
      <c r="E38" s="7">
        <f>(W38+O38)/M38</f>
        <v>0.3867924528301887</v>
      </c>
      <c r="F38" s="7">
        <f>(W38/N38)+((P38+T38+X38)/(N38+T38+X38+Z38))</f>
        <v>0.60946236559139777</v>
      </c>
      <c r="G38" s="7">
        <f>S38/W38</f>
        <v>8.1632653061224483E-2</v>
      </c>
      <c r="H38" s="7">
        <f>(Y38+Z38)/W38</f>
        <v>5.4421768707482991E-2</v>
      </c>
      <c r="I38" s="7">
        <f>U38/M38</f>
        <v>0.27924528301886792</v>
      </c>
      <c r="J38" s="7">
        <f>(T38+X38)/M38</f>
        <v>0.10754716981132076</v>
      </c>
      <c r="K38" s="21">
        <f>(1-B38*0.7635+1-C38*0.7562+1-D38*0.75+1-E38*0.7248+1-F38*0.7021+1-G38*0.6285+H38*0.5884+I38*0.5276+1-J38*0.3663)/11.068</f>
        <v>0.52171924131530956</v>
      </c>
      <c r="L38" s="29">
        <f>K38/0.4909*100</f>
        <v>106.27810986256053</v>
      </c>
      <c r="M38" s="72">
        <v>530</v>
      </c>
      <c r="N38" s="72">
        <v>465</v>
      </c>
      <c r="O38" s="72">
        <v>58</v>
      </c>
      <c r="P38" s="72">
        <v>97</v>
      </c>
      <c r="Q38" s="72">
        <v>10</v>
      </c>
      <c r="R38" s="72">
        <v>2</v>
      </c>
      <c r="S38" s="72">
        <v>12</v>
      </c>
      <c r="T38" s="72">
        <v>44</v>
      </c>
      <c r="U38" s="72">
        <v>148</v>
      </c>
      <c r="V38" s="72">
        <v>0.20899999999999999</v>
      </c>
      <c r="W38" s="72">
        <v>147</v>
      </c>
      <c r="X38" s="72">
        <v>13</v>
      </c>
      <c r="Y38" s="72">
        <v>5</v>
      </c>
      <c r="Z38" s="72">
        <v>3</v>
      </c>
      <c r="AA38" s="3"/>
    </row>
    <row r="39" spans="1:27" x14ac:dyDescent="0.2">
      <c r="A39" s="74" t="s">
        <v>222</v>
      </c>
      <c r="B39" s="7">
        <f>(P39-S39)/(N39-S39-U39+Z39)</f>
        <v>0.32203389830508472</v>
      </c>
      <c r="C39" s="7">
        <f>W39/M39</f>
        <v>0.25125628140703515</v>
      </c>
      <c r="D39" s="7">
        <f>(Q39+R39+S39)/P39</f>
        <v>0.31578947368421051</v>
      </c>
      <c r="E39" s="7">
        <f>(W39+O39)/M39</f>
        <v>0.35678391959798994</v>
      </c>
      <c r="F39" s="7">
        <f>(W39/N39)+((P39+T39+X39)/(N39+T39+X39+Z39))</f>
        <v>0.62756828619772786</v>
      </c>
      <c r="G39" s="24">
        <f>S39/W39</f>
        <v>0</v>
      </c>
      <c r="H39" s="7">
        <f>(Y39+Z39)/W39</f>
        <v>0.08</v>
      </c>
      <c r="I39" s="7">
        <f>U39/M39</f>
        <v>0.2613065326633166</v>
      </c>
      <c r="J39" s="7">
        <f>(T39+X39)/M39</f>
        <v>0.135678391959799</v>
      </c>
      <c r="K39" s="21">
        <f>(1-B39*0.7635+1-C39*0.7562+1-D39*0.75+1-E39*0.7248+1-F39*0.7021+1-G39*0.6285+H39*0.5884+I39*0.5276+1-J39*0.3663)/11.068</f>
        <v>0.5207183471607475</v>
      </c>
      <c r="L39" s="29">
        <f>K39/0.4909*100</f>
        <v>106.07422024052708</v>
      </c>
      <c r="M39" s="72">
        <v>199</v>
      </c>
      <c r="N39" s="72">
        <v>168</v>
      </c>
      <c r="O39" s="72">
        <v>21</v>
      </c>
      <c r="P39" s="72">
        <v>38</v>
      </c>
      <c r="Q39" s="72">
        <v>12</v>
      </c>
      <c r="R39" s="72">
        <v>0</v>
      </c>
      <c r="S39" s="72">
        <v>0</v>
      </c>
      <c r="T39" s="72">
        <v>23</v>
      </c>
      <c r="U39" s="72">
        <v>52</v>
      </c>
      <c r="V39" s="72">
        <v>0.22600000000000001</v>
      </c>
      <c r="W39" s="72">
        <v>50</v>
      </c>
      <c r="X39" s="72">
        <v>4</v>
      </c>
      <c r="Y39" s="72">
        <v>2</v>
      </c>
      <c r="Z39" s="72">
        <v>2</v>
      </c>
      <c r="AA39" s="3"/>
    </row>
    <row r="40" spans="1:27" x14ac:dyDescent="0.2">
      <c r="A40" s="74" t="s">
        <v>197</v>
      </c>
      <c r="B40" s="7">
        <f>(P40-S40)/(N40-S40-U40+Z40)</f>
        <v>0.30069930069930068</v>
      </c>
      <c r="C40" s="7">
        <f>W40/M40</f>
        <v>0.31018518518518517</v>
      </c>
      <c r="D40" s="7">
        <f>(Q40+R40+S40)/P40</f>
        <v>0.25531914893617019</v>
      </c>
      <c r="E40" s="7">
        <f>(W40+O40)/M40</f>
        <v>0.3611111111111111</v>
      </c>
      <c r="F40" s="7">
        <f>(W40/N40)+((P40+T40+X40)/(N40+T40+X40+Z40))</f>
        <v>0.61277777777777787</v>
      </c>
      <c r="G40" s="7">
        <f>S40/W40</f>
        <v>5.9701492537313432E-2</v>
      </c>
      <c r="H40" s="7">
        <f>(Y40+Z40)/W40</f>
        <v>4.4776119402985072E-2</v>
      </c>
      <c r="I40" s="7">
        <f>U40/M40</f>
        <v>0.25925925925925924</v>
      </c>
      <c r="J40" s="7">
        <f>(T40+X40)/M40</f>
        <v>6.0185185185185182E-2</v>
      </c>
      <c r="K40" s="21">
        <f>(1-B40*0.7635+1-C40*0.7562+1-D40*0.75+1-E40*0.7248+1-F40*0.7021+1-G40*0.6285+H40*0.5884+I40*0.5276+1-J40*0.3663)/11.068</f>
        <v>0.52005450908155726</v>
      </c>
      <c r="L40" s="29">
        <f>K40/0.4909*100</f>
        <v>105.93899146089983</v>
      </c>
      <c r="M40" s="72">
        <v>216</v>
      </c>
      <c r="N40" s="72">
        <v>200</v>
      </c>
      <c r="O40" s="72">
        <v>11</v>
      </c>
      <c r="P40" s="72">
        <v>47</v>
      </c>
      <c r="Q40" s="72">
        <v>8</v>
      </c>
      <c r="R40" s="72">
        <v>0</v>
      </c>
      <c r="S40" s="72">
        <v>4</v>
      </c>
      <c r="T40" s="72">
        <v>11</v>
      </c>
      <c r="U40" s="72">
        <v>56</v>
      </c>
      <c r="V40" s="72">
        <v>0.23499999999999999</v>
      </c>
      <c r="W40" s="72">
        <v>67</v>
      </c>
      <c r="X40" s="72">
        <v>2</v>
      </c>
      <c r="Y40" s="72">
        <v>0</v>
      </c>
      <c r="Z40" s="72">
        <v>3</v>
      </c>
      <c r="AA40" s="3"/>
    </row>
    <row r="41" spans="1:27" x14ac:dyDescent="0.2">
      <c r="A41" s="74" t="s">
        <v>250</v>
      </c>
      <c r="B41" s="7">
        <f>(P41-S41)/(N41-S41-U41+Z41)</f>
        <v>0.24175824175824176</v>
      </c>
      <c r="C41" s="7">
        <f>W41/M41</f>
        <v>0.31351351351351353</v>
      </c>
      <c r="D41" s="7">
        <f>(Q41+R41+S41)/P41</f>
        <v>0.4</v>
      </c>
      <c r="E41" s="7">
        <f>(W41+O41)/M41</f>
        <v>0.39459459459459462</v>
      </c>
      <c r="F41" s="7">
        <f>(W41/N41)+((P41+T41+X41)/(N41+T41+X41+Z41))</f>
        <v>0.52149487054225696</v>
      </c>
      <c r="G41" s="7">
        <f>S41/W41</f>
        <v>0.13793103448275862</v>
      </c>
      <c r="H41" s="7">
        <f>(Y41+Z41)/W41</f>
        <v>0</v>
      </c>
      <c r="I41" s="7">
        <f>U41/M41</f>
        <v>0.42702702702702705</v>
      </c>
      <c r="J41" s="7">
        <f>(T41+X41)/M41</f>
        <v>3.2432432432432434E-2</v>
      </c>
      <c r="K41" s="21">
        <f>(1-B41*0.7635+1-C41*0.7562+1-D41*0.75+1-E41*0.7248+1-F41*0.7021+1-G41*0.6285+H41*0.5884+I41*0.5276+1-J41*0.3663)/11.068</f>
        <v>0.51977997443222168</v>
      </c>
      <c r="L41" s="29">
        <f>K41/0.4909*100</f>
        <v>105.88306670039147</v>
      </c>
      <c r="M41" s="72">
        <v>185</v>
      </c>
      <c r="N41" s="72">
        <v>178</v>
      </c>
      <c r="O41" s="72">
        <v>15</v>
      </c>
      <c r="P41" s="72">
        <v>30</v>
      </c>
      <c r="Q41" s="72">
        <v>4</v>
      </c>
      <c r="R41" s="72">
        <v>0</v>
      </c>
      <c r="S41" s="72">
        <v>8</v>
      </c>
      <c r="T41" s="72">
        <v>5</v>
      </c>
      <c r="U41" s="72">
        <v>79</v>
      </c>
      <c r="V41" s="72">
        <v>0.16900000000000001</v>
      </c>
      <c r="W41" s="72">
        <v>58</v>
      </c>
      <c r="X41" s="72">
        <v>1</v>
      </c>
      <c r="Y41" s="72">
        <v>0</v>
      </c>
      <c r="Z41" s="72">
        <v>0</v>
      </c>
      <c r="AA41" s="3"/>
    </row>
    <row r="42" spans="1:27" x14ac:dyDescent="0.2">
      <c r="A42" s="74" t="s">
        <v>221</v>
      </c>
      <c r="B42" s="7">
        <f>(P42-S42)/(N42-S42-U42+Z42)</f>
        <v>0.27586206896551724</v>
      </c>
      <c r="C42" s="7">
        <f>W42/M42</f>
        <v>0.271356783919598</v>
      </c>
      <c r="D42" s="7">
        <f>(Q42+R42+S42)/P42</f>
        <v>0.27777777777777779</v>
      </c>
      <c r="E42" s="7">
        <f>(W42+O42)/M42</f>
        <v>0.39195979899497485</v>
      </c>
      <c r="F42" s="7">
        <f>(W42/N42)+((P42+T42+X42)/(N42+T42+X42+Z42))</f>
        <v>0.62035800160299226</v>
      </c>
      <c r="G42" s="7">
        <f>S42/W42</f>
        <v>7.407407407407407E-2</v>
      </c>
      <c r="H42" s="7">
        <f>(Y42+Z42)/W42</f>
        <v>7.407407407407407E-2</v>
      </c>
      <c r="I42" s="7">
        <f>U42/M42</f>
        <v>0.26633165829145727</v>
      </c>
      <c r="J42" s="7">
        <f>(T42+X42)/M42</f>
        <v>0.12060301507537688</v>
      </c>
      <c r="K42" s="21">
        <f>(1-B42*0.7635+1-C42*0.7562+1-D42*0.75+1-E42*0.7248+1-F42*0.7021+1-G42*0.6285+H42*0.5884+I42*0.5276+1-J42*0.3663)/11.068</f>
        <v>0.51947682416846475</v>
      </c>
      <c r="L42" s="29">
        <f>K42/0.4909*100</f>
        <v>105.8213127252933</v>
      </c>
      <c r="M42" s="72">
        <v>199</v>
      </c>
      <c r="N42" s="72">
        <v>171</v>
      </c>
      <c r="O42" s="72">
        <v>24</v>
      </c>
      <c r="P42" s="72">
        <v>36</v>
      </c>
      <c r="Q42" s="72">
        <v>6</v>
      </c>
      <c r="R42" s="72">
        <v>0</v>
      </c>
      <c r="S42" s="72">
        <v>4</v>
      </c>
      <c r="T42" s="72">
        <v>22</v>
      </c>
      <c r="U42" s="72">
        <v>53</v>
      </c>
      <c r="V42" s="72">
        <v>0.21099999999999999</v>
      </c>
      <c r="W42" s="72">
        <v>54</v>
      </c>
      <c r="X42" s="72">
        <v>2</v>
      </c>
      <c r="Y42" s="72">
        <v>2</v>
      </c>
      <c r="Z42" s="72">
        <v>2</v>
      </c>
      <c r="AA42" s="3"/>
    </row>
    <row r="43" spans="1:27" x14ac:dyDescent="0.2">
      <c r="A43" s="74" t="s">
        <v>295</v>
      </c>
      <c r="B43" s="7">
        <f>(P43-S43)/(N43-S43-U43+Z43)</f>
        <v>0.20192307692307693</v>
      </c>
      <c r="C43" s="7">
        <f>W43/M43</f>
        <v>0.2471264367816092</v>
      </c>
      <c r="D43" s="7">
        <f>(Q43+R43+S43)/P43</f>
        <v>0.4</v>
      </c>
      <c r="E43" s="7">
        <f>(W43+O43)/M43</f>
        <v>0.35057471264367818</v>
      </c>
      <c r="F43" s="7">
        <f>(W43/N43)+((P43+T43+X43)/(N43+T43+X43+Z43))</f>
        <v>0.59512273901808788</v>
      </c>
      <c r="G43" s="7">
        <f>S43/W43</f>
        <v>9.3023255813953487E-2</v>
      </c>
      <c r="H43" s="7">
        <f>(Y43+Z43)/W43</f>
        <v>9.3023255813953487E-2</v>
      </c>
      <c r="I43" s="7">
        <f>U43/M43</f>
        <v>0.21839080459770116</v>
      </c>
      <c r="J43" s="7">
        <f>(T43+X43)/M43</f>
        <v>0.14942528735632185</v>
      </c>
      <c r="K43" s="21">
        <f>(1-B43*0.7635+1-C43*0.7562+1-D43*0.75+1-E43*0.7248+1-F43*0.7021+1-G43*0.6285+H43*0.5884+I43*0.5276+1-J43*0.3663)/11.068</f>
        <v>0.51895380969237692</v>
      </c>
      <c r="L43" s="29">
        <f>K43/0.4909*100</f>
        <v>105.71477076642431</v>
      </c>
      <c r="M43" s="72">
        <v>174</v>
      </c>
      <c r="N43" s="72">
        <v>144</v>
      </c>
      <c r="O43" s="72">
        <v>18</v>
      </c>
      <c r="P43" s="72">
        <v>25</v>
      </c>
      <c r="Q43" s="72">
        <v>6</v>
      </c>
      <c r="R43" s="72">
        <v>0</v>
      </c>
      <c r="S43" s="72">
        <v>4</v>
      </c>
      <c r="T43" s="72">
        <v>26</v>
      </c>
      <c r="U43" s="72">
        <v>38</v>
      </c>
      <c r="V43" s="72">
        <v>0.17399999999999999</v>
      </c>
      <c r="W43" s="72">
        <v>43</v>
      </c>
      <c r="X43" s="72">
        <v>0</v>
      </c>
      <c r="Y43" s="72">
        <v>2</v>
      </c>
      <c r="Z43" s="72">
        <v>2</v>
      </c>
      <c r="AA43" s="3"/>
    </row>
    <row r="44" spans="1:27" x14ac:dyDescent="0.2">
      <c r="A44" s="74" t="s">
        <v>48</v>
      </c>
      <c r="B44" s="7">
        <f>(P44-S44)/(N44-S44-U44+Z44)</f>
        <v>0.26285714285714284</v>
      </c>
      <c r="C44" s="7">
        <f>W44/M44</f>
        <v>0.28265107212475632</v>
      </c>
      <c r="D44" s="7">
        <f>(Q44+R44+S44)/P44</f>
        <v>0.25742574257425743</v>
      </c>
      <c r="E44" s="7">
        <f>(W44+O44)/M44</f>
        <v>0.36257309941520466</v>
      </c>
      <c r="F44" s="7">
        <f>(W44/N44)+((P44+T44+X44)/(N44+T44+X44+Z44))</f>
        <v>0.61553226611386225</v>
      </c>
      <c r="G44" s="7">
        <f>S44/W44</f>
        <v>6.2068965517241378E-2</v>
      </c>
      <c r="H44" s="7">
        <f>(Y44+Z44)/W44</f>
        <v>2.7586206896551724E-2</v>
      </c>
      <c r="I44" s="7">
        <f>U44/M44</f>
        <v>0.19883040935672514</v>
      </c>
      <c r="J44" s="7">
        <f>(T44+X44)/M44</f>
        <v>0.10136452241715399</v>
      </c>
      <c r="K44" s="21">
        <f>(1-B44*0.7635+1-C44*0.7562+1-D44*0.75+1-E44*0.7248+1-F44*0.7021+1-G44*0.6285+H44*0.5884+I44*0.5276+1-J44*0.3663)/11.068</f>
        <v>0.51884123744018829</v>
      </c>
      <c r="L44" s="29">
        <f>K44/0.4909*100</f>
        <v>105.69183895705608</v>
      </c>
      <c r="M44" s="72">
        <v>513</v>
      </c>
      <c r="N44" s="72">
        <v>457</v>
      </c>
      <c r="O44" s="72">
        <v>41</v>
      </c>
      <c r="P44" s="72">
        <v>101</v>
      </c>
      <c r="Q44" s="72">
        <v>17</v>
      </c>
      <c r="R44" s="72">
        <v>0</v>
      </c>
      <c r="S44" s="72">
        <v>9</v>
      </c>
      <c r="T44" s="72">
        <v>47</v>
      </c>
      <c r="U44" s="72">
        <v>102</v>
      </c>
      <c r="V44" s="72">
        <v>0.221</v>
      </c>
      <c r="W44" s="72">
        <v>145</v>
      </c>
      <c r="X44" s="72">
        <v>5</v>
      </c>
      <c r="Y44" s="72">
        <v>0</v>
      </c>
      <c r="Z44" s="72">
        <v>4</v>
      </c>
      <c r="AA44" s="3"/>
    </row>
    <row r="45" spans="1:27" x14ac:dyDescent="0.2">
      <c r="A45" s="74" t="s">
        <v>233</v>
      </c>
      <c r="B45" s="7">
        <f>(P45-S45)/(N45-S45-U45+Z45)</f>
        <v>0.25757575757575757</v>
      </c>
      <c r="C45" s="7">
        <f>W45/M45</f>
        <v>0.28717948717948716</v>
      </c>
      <c r="D45" s="7">
        <f>(Q45+R45+S45)/P45</f>
        <v>0.26315789473684209</v>
      </c>
      <c r="E45" s="7">
        <f>(W45+O45)/M45</f>
        <v>0.36410256410256409</v>
      </c>
      <c r="F45" s="7">
        <f>(W45/N45)+((P45+T45+X45)/(N45+T45+X45+Z45))</f>
        <v>0.61414677276746243</v>
      </c>
      <c r="G45" s="7">
        <f>S45/W45</f>
        <v>7.1428571428571425E-2</v>
      </c>
      <c r="H45" s="7">
        <f>(Y45+Z45)/W45</f>
        <v>3.5714285714285712E-2</v>
      </c>
      <c r="I45" s="7">
        <f>U45/M45</f>
        <v>0.20512820512820512</v>
      </c>
      <c r="J45" s="7">
        <f>(T45+X45)/M45</f>
        <v>9.7435897435897437E-2</v>
      </c>
      <c r="K45" s="21">
        <f>(1-B45*0.7635+1-C45*0.7562+1-D45*0.75+1-E45*0.7248+1-F45*0.7021+1-G45*0.6285+H45*0.5884+I45*0.5276+1-J45*0.3663)/11.068</f>
        <v>0.51882631664057433</v>
      </c>
      <c r="L45" s="29">
        <f>K45/0.4909*100</f>
        <v>105.68879947862587</v>
      </c>
      <c r="M45" s="72">
        <v>195</v>
      </c>
      <c r="N45" s="72">
        <v>174</v>
      </c>
      <c r="O45" s="72">
        <v>15</v>
      </c>
      <c r="P45" s="72">
        <v>38</v>
      </c>
      <c r="Q45" s="72">
        <v>6</v>
      </c>
      <c r="R45" s="72">
        <v>0</v>
      </c>
      <c r="S45" s="72">
        <v>4</v>
      </c>
      <c r="T45" s="72">
        <v>18</v>
      </c>
      <c r="U45" s="72">
        <v>40</v>
      </c>
      <c r="V45" s="72">
        <v>0.218</v>
      </c>
      <c r="W45" s="72">
        <v>56</v>
      </c>
      <c r="X45" s="72">
        <v>1</v>
      </c>
      <c r="Y45" s="72">
        <v>0</v>
      </c>
      <c r="Z45" s="72">
        <v>2</v>
      </c>
      <c r="AA45" s="3"/>
    </row>
    <row r="46" spans="1:27" x14ac:dyDescent="0.2">
      <c r="A46" s="74" t="s">
        <v>263</v>
      </c>
      <c r="B46" s="7">
        <f>(P46-S46)/(N46-S46-U46+Z46)</f>
        <v>0.35869565217391303</v>
      </c>
      <c r="C46" s="7">
        <f>W46/M46</f>
        <v>0.26923076923076922</v>
      </c>
      <c r="D46" s="7">
        <f>(Q46+R46+S46)/P46</f>
        <v>0.25714285714285712</v>
      </c>
      <c r="E46" s="7">
        <f>(W46+O46)/M46</f>
        <v>0.39010989010989011</v>
      </c>
      <c r="F46" s="7">
        <f>(W46/N46)+((P46+T46+X46)/(N46+T46+X46+Z46))</f>
        <v>0.63254389977830172</v>
      </c>
      <c r="G46" s="7">
        <f>S46/W46</f>
        <v>4.0816326530612242E-2</v>
      </c>
      <c r="H46" s="7">
        <f>(Y46+Z46)/W46</f>
        <v>4.0816326530612242E-2</v>
      </c>
      <c r="I46" s="7">
        <f>U46/M46</f>
        <v>0.35164835164835168</v>
      </c>
      <c r="J46" s="7">
        <f>(T46+X46)/M46</f>
        <v>0.12637362637362637</v>
      </c>
      <c r="K46" s="21">
        <f>(1-B46*0.7635+1-C46*0.7562+1-D46*0.75+1-E46*0.7248+1-F46*0.7021+1-G46*0.6285+H46*0.5884+I46*0.5276+1-J46*0.3663)/11.068</f>
        <v>0.51865088316994101</v>
      </c>
      <c r="L46" s="29">
        <f>K46/0.4909*100</f>
        <v>105.65306236910592</v>
      </c>
      <c r="M46" s="72">
        <v>182</v>
      </c>
      <c r="N46" s="72">
        <v>157</v>
      </c>
      <c r="O46" s="72">
        <v>22</v>
      </c>
      <c r="P46" s="72">
        <v>35</v>
      </c>
      <c r="Q46" s="72">
        <v>6</v>
      </c>
      <c r="R46" s="72">
        <v>1</v>
      </c>
      <c r="S46" s="72">
        <v>2</v>
      </c>
      <c r="T46" s="72">
        <v>18</v>
      </c>
      <c r="U46" s="72">
        <v>64</v>
      </c>
      <c r="V46" s="72">
        <v>0.223</v>
      </c>
      <c r="W46" s="72">
        <v>49</v>
      </c>
      <c r="X46" s="72">
        <v>5</v>
      </c>
      <c r="Y46" s="72">
        <v>1</v>
      </c>
      <c r="Z46" s="72">
        <v>1</v>
      </c>
      <c r="AA46" s="3"/>
    </row>
    <row r="47" spans="1:27" x14ac:dyDescent="0.2">
      <c r="A47" s="74" t="s">
        <v>75</v>
      </c>
      <c r="B47" s="7">
        <f>(P47-S47)/(N47-S47-U47+Z47)</f>
        <v>0.2981132075471698</v>
      </c>
      <c r="C47" s="7">
        <f>W47/M47</f>
        <v>0.27777777777777779</v>
      </c>
      <c r="D47" s="7">
        <f>(Q47+R47+S47)/P47</f>
        <v>0.36904761904761907</v>
      </c>
      <c r="E47" s="7">
        <f>(W47+O47)/M47</f>
        <v>0.35333333333333333</v>
      </c>
      <c r="F47" s="7">
        <f>(W47/N47)+((P47+T47+X47)/(N47+T47+X47+Z47))</f>
        <v>0.60380051287591474</v>
      </c>
      <c r="G47" s="7">
        <f>S47/W47</f>
        <v>0.04</v>
      </c>
      <c r="H47" s="7">
        <f>(Y47+Z47)/W47</f>
        <v>6.4000000000000001E-2</v>
      </c>
      <c r="I47" s="7">
        <f>U47/M47</f>
        <v>0.28666666666666668</v>
      </c>
      <c r="J47" s="7">
        <f>(T47+X47)/M47</f>
        <v>9.7777777777777783E-2</v>
      </c>
      <c r="K47" s="21">
        <f>(1-B47*0.7635+1-C47*0.7562+1-D47*0.75+1-E47*0.7248+1-F47*0.7021+1-G47*0.6285+H47*0.5884+I47*0.5276+1-J47*0.3663)/11.068</f>
        <v>0.51802239694973085</v>
      </c>
      <c r="L47" s="29">
        <f>K47/0.4909*100</f>
        <v>105.52503502744568</v>
      </c>
      <c r="M47" s="72">
        <v>450</v>
      </c>
      <c r="N47" s="72">
        <v>397</v>
      </c>
      <c r="O47" s="72">
        <v>34</v>
      </c>
      <c r="P47" s="72">
        <v>84</v>
      </c>
      <c r="Q47" s="72">
        <v>26</v>
      </c>
      <c r="R47" s="72">
        <v>0</v>
      </c>
      <c r="S47" s="72">
        <v>5</v>
      </c>
      <c r="T47" s="72">
        <v>40</v>
      </c>
      <c r="U47" s="72">
        <v>129</v>
      </c>
      <c r="V47" s="72">
        <v>0.21199999999999999</v>
      </c>
      <c r="W47" s="72">
        <v>125</v>
      </c>
      <c r="X47" s="72">
        <v>4</v>
      </c>
      <c r="Y47" s="72">
        <v>6</v>
      </c>
      <c r="Z47" s="72">
        <v>2</v>
      </c>
      <c r="AA47" s="3"/>
    </row>
    <row r="48" spans="1:27" x14ac:dyDescent="0.2">
      <c r="A48" s="74" t="s">
        <v>188</v>
      </c>
      <c r="B48" s="7">
        <f>(P48-S48)/(N48-S48-U48+Z48)</f>
        <v>0.26865671641791045</v>
      </c>
      <c r="C48" s="7">
        <f>W48/M48</f>
        <v>0.2818181818181818</v>
      </c>
      <c r="D48" s="7">
        <f>(Q48+R48+S48)/P48</f>
        <v>0.26829268292682928</v>
      </c>
      <c r="E48" s="7">
        <f>(W48+O48)/M48</f>
        <v>0.37727272727272726</v>
      </c>
      <c r="F48" s="7">
        <f>(W48/N48)+((P48+T48+X48)/(N48+T48+X48+Z48))</f>
        <v>0.62746212121212119</v>
      </c>
      <c r="G48" s="7">
        <f>S48/W48</f>
        <v>8.0645161290322578E-2</v>
      </c>
      <c r="H48" s="7">
        <f>(Y48+Z48)/W48</f>
        <v>3.2258064516129031E-2</v>
      </c>
      <c r="I48" s="7">
        <f>U48/M48</f>
        <v>0.25</v>
      </c>
      <c r="J48" s="7">
        <f>(T48+X48)/M48</f>
        <v>0.11818181818181818</v>
      </c>
      <c r="K48" s="21">
        <f>(1-B48*0.7635+1-C48*0.7562+1-D48*0.75+1-E48*0.7248+1-F48*0.7021+1-G48*0.6285+H48*0.5884+I48*0.5276+1-J48*0.3663)/11.068</f>
        <v>0.51711844136148477</v>
      </c>
      <c r="L48" s="29">
        <f>K48/0.4909*100</f>
        <v>105.34089251608978</v>
      </c>
      <c r="M48" s="72">
        <v>220</v>
      </c>
      <c r="N48" s="72">
        <v>192</v>
      </c>
      <c r="O48" s="72">
        <v>21</v>
      </c>
      <c r="P48" s="72">
        <v>41</v>
      </c>
      <c r="Q48" s="72">
        <v>6</v>
      </c>
      <c r="R48" s="72">
        <v>0</v>
      </c>
      <c r="S48" s="72">
        <v>5</v>
      </c>
      <c r="T48" s="72">
        <v>23</v>
      </c>
      <c r="U48" s="72">
        <v>55</v>
      </c>
      <c r="V48" s="72">
        <v>0.214</v>
      </c>
      <c r="W48" s="72">
        <v>62</v>
      </c>
      <c r="X48" s="72">
        <v>3</v>
      </c>
      <c r="Y48" s="72">
        <v>0</v>
      </c>
      <c r="Z48" s="72">
        <v>2</v>
      </c>
      <c r="AA48" s="3"/>
    </row>
    <row r="49" spans="1:27" x14ac:dyDescent="0.2">
      <c r="A49" s="74" t="s">
        <v>265</v>
      </c>
      <c r="B49" s="7">
        <f>(P49-S49)/(N49-S49-U49+Z49)</f>
        <v>0.26530612244897961</v>
      </c>
      <c r="C49" s="7">
        <f>W49/M49</f>
        <v>0.29120879120879123</v>
      </c>
      <c r="D49" s="7">
        <f>(Q49+R49+S49)/P49</f>
        <v>0.4</v>
      </c>
      <c r="E49" s="7">
        <f>(W49+O49)/M49</f>
        <v>0.36263736263736263</v>
      </c>
      <c r="F49" s="7">
        <f>(W49/N49)+((P49+T49+X49)/(N49+T49+X49+Z49))</f>
        <v>0.5908967575634243</v>
      </c>
      <c r="G49" s="7">
        <f>S49/W49</f>
        <v>7.5471698113207544E-2</v>
      </c>
      <c r="H49" s="7">
        <f>(Y49+Z49)/W49</f>
        <v>3.7735849056603772E-2</v>
      </c>
      <c r="I49" s="7">
        <f>U49/M49</f>
        <v>0.34065934065934067</v>
      </c>
      <c r="J49" s="7">
        <f>(T49+X49)/M49</f>
        <v>9.8901098901098897E-2</v>
      </c>
      <c r="K49" s="21">
        <f>(1-B49*0.7635+1-C49*0.7562+1-D49*0.75+1-E49*0.7248+1-F49*0.7021+1-G49*0.6285+H49*0.5884+I49*0.5276+1-J49*0.3663)/11.068</f>
        <v>0.51660577526187434</v>
      </c>
      <c r="L49" s="29">
        <f>K49/0.4909*100</f>
        <v>105.23645859887438</v>
      </c>
      <c r="M49" s="72">
        <v>182</v>
      </c>
      <c r="N49" s="72">
        <v>162</v>
      </c>
      <c r="O49" s="72">
        <v>13</v>
      </c>
      <c r="P49" s="72">
        <v>30</v>
      </c>
      <c r="Q49" s="72">
        <v>5</v>
      </c>
      <c r="R49" s="72">
        <v>3</v>
      </c>
      <c r="S49" s="72">
        <v>4</v>
      </c>
      <c r="T49" s="72">
        <v>18</v>
      </c>
      <c r="U49" s="72">
        <v>62</v>
      </c>
      <c r="V49" s="72">
        <v>0.185</v>
      </c>
      <c r="W49" s="72">
        <v>53</v>
      </c>
      <c r="X49" s="72">
        <v>0</v>
      </c>
      <c r="Y49" s="72">
        <v>0</v>
      </c>
      <c r="Z49" s="72">
        <v>2</v>
      </c>
      <c r="AA49" s="3"/>
    </row>
    <row r="50" spans="1:27" x14ac:dyDescent="0.2">
      <c r="A50" s="74" t="s">
        <v>288</v>
      </c>
      <c r="B50" s="7">
        <f>(P50-S50)/(N50-S50-U50+Z50)</f>
        <v>0.27731092436974791</v>
      </c>
      <c r="C50" s="7">
        <f>W50/M50</f>
        <v>0.28000000000000003</v>
      </c>
      <c r="D50" s="7">
        <f>(Q50+R50+S50)/P50</f>
        <v>0.2857142857142857</v>
      </c>
      <c r="E50" s="7">
        <f>(W50+O50)/M50</f>
        <v>0.38857142857142857</v>
      </c>
      <c r="F50" s="7">
        <f>(W50/N50)+((P50+T50+X50)/(N50+T50+X50+Z50))</f>
        <v>0.61468059878464509</v>
      </c>
      <c r="G50" s="7">
        <f>S50/W50</f>
        <v>4.0816326530612242E-2</v>
      </c>
      <c r="H50" s="7">
        <f>(Y50+Z50)/W50</f>
        <v>4.0816326530612242E-2</v>
      </c>
      <c r="I50" s="7">
        <f>U50/M50</f>
        <v>0.2</v>
      </c>
      <c r="J50" s="7">
        <f>(T50+X50)/M50</f>
        <v>9.7142857142857142E-2</v>
      </c>
      <c r="K50" s="21">
        <f>(1-B50*0.7635+1-C50*0.7562+1-D50*0.75+1-E50*0.7248+1-F50*0.7021+1-G50*0.6285+H50*0.5884+I50*0.5276+1-J50*0.3663)/11.068</f>
        <v>0.51656554136767319</v>
      </c>
      <c r="L50" s="29">
        <f>K50/0.4909*100</f>
        <v>105.22826265383442</v>
      </c>
      <c r="M50" s="72">
        <v>175</v>
      </c>
      <c r="N50" s="72">
        <v>156</v>
      </c>
      <c r="O50" s="72">
        <v>19</v>
      </c>
      <c r="P50" s="72">
        <v>35</v>
      </c>
      <c r="Q50" s="72">
        <v>8</v>
      </c>
      <c r="R50" s="72">
        <v>0</v>
      </c>
      <c r="S50" s="72">
        <v>2</v>
      </c>
      <c r="T50" s="72">
        <v>17</v>
      </c>
      <c r="U50" s="72">
        <v>35</v>
      </c>
      <c r="V50" s="72">
        <v>0.224</v>
      </c>
      <c r="W50" s="72">
        <v>49</v>
      </c>
      <c r="X50" s="72">
        <v>0</v>
      </c>
      <c r="Y50" s="72">
        <v>2</v>
      </c>
      <c r="Z50" s="72">
        <v>0</v>
      </c>
      <c r="AA50" s="3"/>
    </row>
    <row r="51" spans="1:27" x14ac:dyDescent="0.2">
      <c r="A51" s="74" t="s">
        <v>313</v>
      </c>
      <c r="B51" s="7">
        <f>(P51-S51)/(N51-S51-U51+Z51)</f>
        <v>0.20430107526881722</v>
      </c>
      <c r="C51" s="7">
        <f>W51/M51</f>
        <v>0.23668639053254437</v>
      </c>
      <c r="D51" s="7">
        <f>(Q51+R51+S51)/P51</f>
        <v>0.39130434782608697</v>
      </c>
      <c r="E51" s="7">
        <f>(W51+O51)/M51</f>
        <v>0.30177514792899407</v>
      </c>
      <c r="F51" s="7">
        <f>(W51/N51)+((P51+T51+X51)/(N51+T51+X51+Z51))</f>
        <v>0.61741458990195652</v>
      </c>
      <c r="G51" s="7">
        <f>S51/W51</f>
        <v>0.1</v>
      </c>
      <c r="H51" s="7">
        <f>(Y51+Z51)/W51</f>
        <v>0</v>
      </c>
      <c r="I51" s="7">
        <f>U51/M51</f>
        <v>0.23668639053254437</v>
      </c>
      <c r="J51" s="7">
        <f>(T51+X51)/M51</f>
        <v>0.1893491124260355</v>
      </c>
      <c r="K51" s="21">
        <f>(1-B51*0.7635+1-C51*0.7562+1-D51*0.75+1-E51*0.7248+1-F51*0.7021+1-G51*0.6285+H51*0.5884+I51*0.5276+1-J51*0.3663)/11.068</f>
        <v>0.51608324617059975</v>
      </c>
      <c r="L51" s="29">
        <f>K51/0.4909*100</f>
        <v>105.13001551652061</v>
      </c>
      <c r="M51" s="72">
        <v>169</v>
      </c>
      <c r="N51" s="72">
        <v>137</v>
      </c>
      <c r="O51" s="72">
        <v>11</v>
      </c>
      <c r="P51" s="72">
        <v>23</v>
      </c>
      <c r="Q51" s="72">
        <v>5</v>
      </c>
      <c r="R51" s="72">
        <v>0</v>
      </c>
      <c r="S51" s="72">
        <v>4</v>
      </c>
      <c r="T51" s="72">
        <v>25</v>
      </c>
      <c r="U51" s="72">
        <v>40</v>
      </c>
      <c r="V51" s="72">
        <v>0.16800000000000001</v>
      </c>
      <c r="W51" s="72">
        <v>40</v>
      </c>
      <c r="X51" s="72">
        <v>7</v>
      </c>
      <c r="Y51" s="72">
        <v>0</v>
      </c>
      <c r="Z51" s="72">
        <v>0</v>
      </c>
      <c r="AA51" s="3"/>
    </row>
    <row r="52" spans="1:27" x14ac:dyDescent="0.2">
      <c r="A52" s="74" t="s">
        <v>124</v>
      </c>
      <c r="B52" s="7">
        <f>(P52-S52)/(N52-S52-U52+Z52)</f>
        <v>0.26020408163265307</v>
      </c>
      <c r="C52" s="7">
        <f>W52/M52</f>
        <v>0.2711864406779661</v>
      </c>
      <c r="D52" s="7">
        <f>(Q52+R52+S52)/P52</f>
        <v>0.41379310344827586</v>
      </c>
      <c r="E52" s="7">
        <f>(W52+O52)/M52</f>
        <v>0.3559322033898305</v>
      </c>
      <c r="F52" s="7">
        <f>(W52/N52)+((P52+T52+X52)/(N52+T52+X52+Z52))</f>
        <v>0.60168591654247394</v>
      </c>
      <c r="G52" s="7">
        <f>S52/W52</f>
        <v>7.2916666666666671E-2</v>
      </c>
      <c r="H52" s="7">
        <f>(Y52+Z52)/W52</f>
        <v>6.25E-2</v>
      </c>
      <c r="I52" s="7">
        <f>U52/M52</f>
        <v>0.29943502824858759</v>
      </c>
      <c r="J52" s="7">
        <f>(T52+X52)/M52</f>
        <v>0.12146892655367232</v>
      </c>
      <c r="K52" s="21">
        <f>(1-B52*0.7635+1-C52*0.7562+1-D52*0.75+1-E52*0.7248+1-F52*0.7021+1-G52*0.6285+H52*0.5884+I52*0.5276+1-J52*0.3663)/11.068</f>
        <v>0.51589533382115205</v>
      </c>
      <c r="L52" s="29">
        <f>K52/0.4909*100</f>
        <v>105.0917363660933</v>
      </c>
      <c r="M52" s="72">
        <v>354</v>
      </c>
      <c r="N52" s="72">
        <v>305</v>
      </c>
      <c r="O52" s="72">
        <v>30</v>
      </c>
      <c r="P52" s="72">
        <v>58</v>
      </c>
      <c r="Q52" s="72">
        <v>17</v>
      </c>
      <c r="R52" s="72">
        <v>0</v>
      </c>
      <c r="S52" s="72">
        <v>7</v>
      </c>
      <c r="T52" s="72">
        <v>36</v>
      </c>
      <c r="U52" s="72">
        <v>106</v>
      </c>
      <c r="V52" s="72">
        <v>0.19</v>
      </c>
      <c r="W52" s="72">
        <v>96</v>
      </c>
      <c r="X52" s="72">
        <v>7</v>
      </c>
      <c r="Y52" s="72">
        <v>2</v>
      </c>
      <c r="Z52" s="72">
        <v>4</v>
      </c>
      <c r="AA52" s="3"/>
    </row>
    <row r="53" spans="1:27" x14ac:dyDescent="0.2">
      <c r="A53" s="74" t="s">
        <v>183</v>
      </c>
      <c r="B53" s="7">
        <f>(P53-S53)/(N53-S53-U53+Z53)</f>
        <v>0.328125</v>
      </c>
      <c r="C53" s="7">
        <f>W53/M53</f>
        <v>0.28378378378378377</v>
      </c>
      <c r="D53" s="7">
        <f>(Q53+R53+S53)/P53</f>
        <v>0.34090909090909088</v>
      </c>
      <c r="E53" s="7">
        <f>(W53+O53)/M53</f>
        <v>0.35585585585585583</v>
      </c>
      <c r="F53" s="7">
        <f>(W53/N53)+((P53+T53+X53)/(N53+T53+X53+Z53))</f>
        <v>0.6215987561165226</v>
      </c>
      <c r="G53" s="7">
        <f>S53/W53</f>
        <v>3.1746031746031744E-2</v>
      </c>
      <c r="H53" s="7">
        <f>(Y53+Z53)/W53</f>
        <v>3.1746031746031744E-2</v>
      </c>
      <c r="I53" s="7">
        <f>U53/M53</f>
        <v>0.3108108108108108</v>
      </c>
      <c r="J53" s="7">
        <f>(T53+X53)/M53</f>
        <v>0.1036036036036036</v>
      </c>
      <c r="K53" s="21">
        <f>(1-B53*0.7635+1-C53*0.7562+1-D53*0.75+1-E53*0.7248+1-F53*0.7021+1-G53*0.6285+H53*0.5884+I53*0.5276+1-J53*0.3663)/11.068</f>
        <v>0.51586640801752059</v>
      </c>
      <c r="L53" s="29">
        <f>K53/0.4909*100</f>
        <v>105.0858439636424</v>
      </c>
      <c r="M53" s="72">
        <v>222</v>
      </c>
      <c r="N53" s="72">
        <v>197</v>
      </c>
      <c r="O53" s="72">
        <v>16</v>
      </c>
      <c r="P53" s="72">
        <v>44</v>
      </c>
      <c r="Q53" s="72">
        <v>13</v>
      </c>
      <c r="R53" s="72">
        <v>0</v>
      </c>
      <c r="S53" s="72">
        <v>2</v>
      </c>
      <c r="T53" s="72">
        <v>21</v>
      </c>
      <c r="U53" s="72">
        <v>69</v>
      </c>
      <c r="V53" s="72">
        <v>0.223</v>
      </c>
      <c r="W53" s="72">
        <v>63</v>
      </c>
      <c r="X53" s="72">
        <v>2</v>
      </c>
      <c r="Y53" s="72">
        <v>0</v>
      </c>
      <c r="Z53" s="72">
        <v>2</v>
      </c>
      <c r="AA53" s="3"/>
    </row>
    <row r="54" spans="1:27" x14ac:dyDescent="0.2">
      <c r="A54" s="74" t="s">
        <v>226</v>
      </c>
      <c r="B54" s="7">
        <f>(P54-S54)/(N54-S54-U54+Z54)</f>
        <v>0.28037383177570091</v>
      </c>
      <c r="C54" s="7">
        <f>W54/M54</f>
        <v>0.27777777777777779</v>
      </c>
      <c r="D54" s="7">
        <f>(Q54+R54+S54)/P54</f>
        <v>0.2857142857142857</v>
      </c>
      <c r="E54" s="7">
        <f>(W54+O54)/M54</f>
        <v>0.36868686868686867</v>
      </c>
      <c r="F54" s="7">
        <f>(W54/N54)+((P54+T54+X54)/(N54+T54+X54+Z54))</f>
        <v>0.64717790669567321</v>
      </c>
      <c r="G54" s="7">
        <f>S54/W54</f>
        <v>9.0909090909090912E-2</v>
      </c>
      <c r="H54" s="7">
        <f>(Y54+Z54)/W54</f>
        <v>3.6363636363636362E-2</v>
      </c>
      <c r="I54" s="7">
        <f>U54/M54</f>
        <v>0.2878787878787879</v>
      </c>
      <c r="J54" s="7">
        <f>(T54+X54)/M54</f>
        <v>0.14141414141414141</v>
      </c>
      <c r="K54" s="21">
        <f>(1-B54*0.7635+1-C54*0.7562+1-D54*0.75+1-E54*0.7248+1-F54*0.7021+1-G54*0.6285+H54*0.5884+I54*0.5276+1-J54*0.3663)/11.068</f>
        <v>0.5153894386851785</v>
      </c>
      <c r="L54" s="29">
        <f>K54/0.4909*100</f>
        <v>104.9886817447909</v>
      </c>
      <c r="M54" s="72">
        <v>198</v>
      </c>
      <c r="N54" s="72">
        <v>168</v>
      </c>
      <c r="O54" s="72">
        <v>18</v>
      </c>
      <c r="P54" s="72">
        <v>35</v>
      </c>
      <c r="Q54" s="72">
        <v>5</v>
      </c>
      <c r="R54" s="72">
        <v>0</v>
      </c>
      <c r="S54" s="72">
        <v>5</v>
      </c>
      <c r="T54" s="72">
        <v>27</v>
      </c>
      <c r="U54" s="72">
        <v>57</v>
      </c>
      <c r="V54" s="72">
        <v>0.20799999999999999</v>
      </c>
      <c r="W54" s="72">
        <v>55</v>
      </c>
      <c r="X54" s="72">
        <v>1</v>
      </c>
      <c r="Y54" s="72">
        <v>1</v>
      </c>
      <c r="Z54" s="72">
        <v>1</v>
      </c>
      <c r="AA54" s="3"/>
    </row>
    <row r="55" spans="1:27" x14ac:dyDescent="0.2">
      <c r="A55" s="74" t="s">
        <v>202</v>
      </c>
      <c r="B55" s="7">
        <f>(P55-S55)/(N55-S55-U55+Z55)</f>
        <v>0.29310344827586204</v>
      </c>
      <c r="C55" s="7">
        <f>W55/M55</f>
        <v>0.25352112676056338</v>
      </c>
      <c r="D55" s="7">
        <f>(Q55+R55+S55)/P55</f>
        <v>0.3888888888888889</v>
      </c>
      <c r="E55" s="7">
        <f>(W55+O55)/M55</f>
        <v>0.34741784037558687</v>
      </c>
      <c r="F55" s="7">
        <f>(W55/N55)+((P55+T55+X55)/(N55+T55+X55+Z55))</f>
        <v>0.6452730572512787</v>
      </c>
      <c r="G55" s="7">
        <f>S55/W55</f>
        <v>3.7037037037037035E-2</v>
      </c>
      <c r="H55" s="7">
        <f>(Y55+Z55)/W55</f>
        <v>9.2592592592592587E-2</v>
      </c>
      <c r="I55" s="7">
        <f>U55/M55</f>
        <v>0.26760563380281688</v>
      </c>
      <c r="J55" s="7">
        <f>(T55+X55)/M55</f>
        <v>0.15962441314553991</v>
      </c>
      <c r="K55" s="21">
        <f>(1-B55*0.7635+1-C55*0.7562+1-D55*0.75+1-E55*0.7248+1-F55*0.7021+1-G55*0.6285+H55*0.5884+I55*0.5276+1-J55*0.3663)/11.068</f>
        <v>0.51517017743773819</v>
      </c>
      <c r="L55" s="29">
        <f>K55/0.4909*100</f>
        <v>104.94401658947609</v>
      </c>
      <c r="M55" s="72">
        <v>213</v>
      </c>
      <c r="N55" s="72">
        <v>174</v>
      </c>
      <c r="O55" s="72">
        <v>20</v>
      </c>
      <c r="P55" s="72">
        <v>36</v>
      </c>
      <c r="Q55" s="72">
        <v>12</v>
      </c>
      <c r="R55" s="72">
        <v>0</v>
      </c>
      <c r="S55" s="72">
        <v>2</v>
      </c>
      <c r="T55" s="72">
        <v>29</v>
      </c>
      <c r="U55" s="72">
        <v>57</v>
      </c>
      <c r="V55" s="72">
        <v>0.20699999999999999</v>
      </c>
      <c r="W55" s="72">
        <v>54</v>
      </c>
      <c r="X55" s="72">
        <v>5</v>
      </c>
      <c r="Y55" s="72">
        <v>4</v>
      </c>
      <c r="Z55" s="72">
        <v>1</v>
      </c>
      <c r="AA55" s="3"/>
    </row>
    <row r="56" spans="1:27" x14ac:dyDescent="0.2">
      <c r="A56" s="74" t="s">
        <v>301</v>
      </c>
      <c r="B56" s="7">
        <f>(P56-S56)/(N56-S56-U56+Z56)</f>
        <v>0.23636363636363636</v>
      </c>
      <c r="C56" s="7">
        <f>W56/M56</f>
        <v>0.29069767441860467</v>
      </c>
      <c r="D56" s="7">
        <f>(Q56+R56+S56)/P56</f>
        <v>0.4</v>
      </c>
      <c r="E56" s="7">
        <f>(W56+O56)/M56</f>
        <v>0.36046511627906974</v>
      </c>
      <c r="F56" s="7">
        <f>(W56/N56)+((P56+T56+X56)/(N56+T56+X56+Z56))</f>
        <v>0.58420855213803446</v>
      </c>
      <c r="G56" s="7">
        <f>S56/W56</f>
        <v>0.08</v>
      </c>
      <c r="H56" s="7">
        <f>(Y56+Z56)/W56</f>
        <v>0.04</v>
      </c>
      <c r="I56" s="7">
        <f>U56/M56</f>
        <v>0.25</v>
      </c>
      <c r="J56" s="7">
        <f>(T56+X56)/M56</f>
        <v>8.7209302325581398E-2</v>
      </c>
      <c r="K56" s="21">
        <f>(1-B56*0.7635+1-C56*0.7562+1-D56*0.75+1-E56*0.7248+1-F56*0.7021+1-G56*0.6285+H56*0.5884+I56*0.5276+1-J56*0.3663)/11.068</f>
        <v>0.51513227991181521</v>
      </c>
      <c r="L56" s="29">
        <f>K56/0.4909*100</f>
        <v>104.93629658012125</v>
      </c>
      <c r="M56" s="72">
        <v>172</v>
      </c>
      <c r="N56" s="72">
        <v>155</v>
      </c>
      <c r="O56" s="72">
        <v>12</v>
      </c>
      <c r="P56" s="72">
        <v>30</v>
      </c>
      <c r="Q56" s="72">
        <v>8</v>
      </c>
      <c r="R56" s="72">
        <v>0</v>
      </c>
      <c r="S56" s="72">
        <v>4</v>
      </c>
      <c r="T56" s="72">
        <v>13</v>
      </c>
      <c r="U56" s="72">
        <v>43</v>
      </c>
      <c r="V56" s="72">
        <v>0.19400000000000001</v>
      </c>
      <c r="W56" s="72">
        <v>50</v>
      </c>
      <c r="X56" s="72">
        <v>2</v>
      </c>
      <c r="Y56" s="72">
        <v>0</v>
      </c>
      <c r="Z56" s="72">
        <v>2</v>
      </c>
      <c r="AA56" s="3"/>
    </row>
    <row r="57" spans="1:27" x14ac:dyDescent="0.2">
      <c r="A57" s="74" t="s">
        <v>134</v>
      </c>
      <c r="B57" s="7">
        <f>(P57-S57)/(N57-S57-U57+Z57)</f>
        <v>0.25</v>
      </c>
      <c r="C57" s="7">
        <f>W57/M57</f>
        <v>0.29411764705882354</v>
      </c>
      <c r="D57" s="7">
        <f>(Q57+R57+S57)/P57</f>
        <v>0.43636363636363634</v>
      </c>
      <c r="E57" s="7">
        <f>(W57+O57)/M57</f>
        <v>0.37058823529411766</v>
      </c>
      <c r="F57" s="7">
        <f>(W57/N57)+((P57+T57+X57)/(N57+T57+X57+Z57))</f>
        <v>0.56066528847960906</v>
      </c>
      <c r="G57" s="7">
        <f>S57/W57</f>
        <v>0.1</v>
      </c>
      <c r="H57" s="7">
        <f>(Y57+Z57)/W57</f>
        <v>0</v>
      </c>
      <c r="I57" s="7">
        <f>U57/M57</f>
        <v>0.36176470588235293</v>
      </c>
      <c r="J57" s="7">
        <f>(T57+X57)/M57</f>
        <v>7.9411764705882348E-2</v>
      </c>
      <c r="K57" s="21">
        <f>(1-B57*0.7635+1-C57*0.7562+1-D57*0.75+1-E57*0.7248+1-F57*0.7021+1-G57*0.6285+H57*0.5884+I57*0.5276+1-J57*0.3663)/11.068</f>
        <v>0.51464795676277963</v>
      </c>
      <c r="L57" s="29">
        <f>K57/0.4909*100</f>
        <v>104.83763633383165</v>
      </c>
      <c r="M57" s="72">
        <v>340</v>
      </c>
      <c r="N57" s="72">
        <v>313</v>
      </c>
      <c r="O57" s="72">
        <v>26</v>
      </c>
      <c r="P57" s="72">
        <v>55</v>
      </c>
      <c r="Q57" s="72">
        <v>13</v>
      </c>
      <c r="R57" s="72">
        <v>1</v>
      </c>
      <c r="S57" s="72">
        <v>10</v>
      </c>
      <c r="T57" s="72">
        <v>27</v>
      </c>
      <c r="U57" s="72">
        <v>123</v>
      </c>
      <c r="V57" s="72">
        <v>0.17599999999999999</v>
      </c>
      <c r="W57" s="72">
        <v>100</v>
      </c>
      <c r="X57" s="72">
        <v>0</v>
      </c>
      <c r="Y57" s="72">
        <v>0</v>
      </c>
      <c r="Z57" s="72">
        <v>0</v>
      </c>
      <c r="AA57" s="3"/>
    </row>
    <row r="58" spans="1:27" x14ac:dyDescent="0.2">
      <c r="A58" s="74" t="s">
        <v>58</v>
      </c>
      <c r="B58" s="7">
        <f>(P58-S58)/(N58-S58-U58+Z58)</f>
        <v>0.24579124579124578</v>
      </c>
      <c r="C58" s="7">
        <f>W58/M58</f>
        <v>0.2971887550200803</v>
      </c>
      <c r="D58" s="7">
        <f>(Q58+R58+S58)/P58</f>
        <v>0.35632183908045978</v>
      </c>
      <c r="E58" s="7">
        <f>(W58+O58)/M58</f>
        <v>0.38353413654618473</v>
      </c>
      <c r="F58" s="7">
        <f>(W58/N58)+((P58+T58+X58)/(N58+T58+X58+Z58))</f>
        <v>0.59924135815833157</v>
      </c>
      <c r="G58" s="7">
        <f>S58/W58</f>
        <v>9.45945945945946E-2</v>
      </c>
      <c r="H58" s="7">
        <f>(Y58+Z58)/W58</f>
        <v>3.3783783783783786E-2</v>
      </c>
      <c r="I58" s="7">
        <f>U58/M58</f>
        <v>0.27911646586345379</v>
      </c>
      <c r="J58" s="7">
        <f>(T58+X58)/M58</f>
        <v>9.2369477911646583E-2</v>
      </c>
      <c r="K58" s="21">
        <f>(1-B58*0.7635+1-C58*0.7562+1-D58*0.75+1-E58*0.7248+1-F58*0.7021+1-G58*0.6285+H58*0.5884+I58*0.5276+1-J58*0.3663)/11.068</f>
        <v>0.51459184600256713</v>
      </c>
      <c r="L58" s="29">
        <f>K58/0.4909*100</f>
        <v>104.82620615248872</v>
      </c>
      <c r="M58" s="72">
        <v>498</v>
      </c>
      <c r="N58" s="72">
        <v>447</v>
      </c>
      <c r="O58" s="72">
        <v>43</v>
      </c>
      <c r="P58" s="72">
        <v>87</v>
      </c>
      <c r="Q58" s="72">
        <v>15</v>
      </c>
      <c r="R58" s="72">
        <v>2</v>
      </c>
      <c r="S58" s="72">
        <v>14</v>
      </c>
      <c r="T58" s="72">
        <v>32</v>
      </c>
      <c r="U58" s="72">
        <v>139</v>
      </c>
      <c r="V58" s="72">
        <v>0.19500000000000001</v>
      </c>
      <c r="W58" s="72">
        <v>148</v>
      </c>
      <c r="X58" s="72">
        <v>14</v>
      </c>
      <c r="Y58" s="72">
        <v>2</v>
      </c>
      <c r="Z58" s="72">
        <v>3</v>
      </c>
      <c r="AA58" s="3"/>
    </row>
    <row r="59" spans="1:27" x14ac:dyDescent="0.2">
      <c r="A59" s="74" t="s">
        <v>296</v>
      </c>
      <c r="B59" s="7">
        <f>(P59-S59)/(N59-S59-U59+Z59)</f>
        <v>0.28125</v>
      </c>
      <c r="C59" s="7">
        <f>W59/M59</f>
        <v>0.29310344827586204</v>
      </c>
      <c r="D59" s="7">
        <f>(Q59+R59+S59)/P59</f>
        <v>0.35483870967741937</v>
      </c>
      <c r="E59" s="7">
        <f>(W59+O59)/M59</f>
        <v>0.37356321839080459</v>
      </c>
      <c r="F59" s="7">
        <f>(W59/N59)+((P59+T59+X59)/(N59+T59+X59+Z59))</f>
        <v>0.61852515300791167</v>
      </c>
      <c r="G59" s="7">
        <f>S59/W59</f>
        <v>7.8431372549019607E-2</v>
      </c>
      <c r="H59" s="7">
        <f>(Y59+Z59)/W59</f>
        <v>1.9607843137254902E-2</v>
      </c>
      <c r="I59" s="7">
        <f>U59/M59</f>
        <v>0.31609195402298851</v>
      </c>
      <c r="J59" s="7">
        <f>(T59+X59)/M59</f>
        <v>0.10919540229885058</v>
      </c>
      <c r="K59" s="21">
        <f>(1-B59*0.7635+1-C59*0.7562+1-D59*0.75+1-E59*0.7248+1-F59*0.7021+1-G59*0.6285+H59*0.5884+I59*0.5276+1-J59*0.3663)/11.068</f>
        <v>0.5133250461578045</v>
      </c>
      <c r="L59" s="29">
        <f>K59/0.4909*100</f>
        <v>104.56814955343339</v>
      </c>
      <c r="M59" s="72">
        <v>174</v>
      </c>
      <c r="N59" s="72">
        <v>154</v>
      </c>
      <c r="O59" s="72">
        <v>14</v>
      </c>
      <c r="P59" s="72">
        <v>31</v>
      </c>
      <c r="Q59" s="72">
        <v>6</v>
      </c>
      <c r="R59" s="72">
        <v>1</v>
      </c>
      <c r="S59" s="72">
        <v>4</v>
      </c>
      <c r="T59" s="72">
        <v>19</v>
      </c>
      <c r="U59" s="72">
        <v>55</v>
      </c>
      <c r="V59" s="72">
        <v>0.20100000000000001</v>
      </c>
      <c r="W59" s="72">
        <v>51</v>
      </c>
      <c r="X59" s="72">
        <v>0</v>
      </c>
      <c r="Y59" s="72">
        <v>0</v>
      </c>
      <c r="Z59" s="72">
        <v>1</v>
      </c>
      <c r="AA59" s="3"/>
    </row>
    <row r="60" spans="1:27" x14ac:dyDescent="0.2">
      <c r="A60" s="74" t="s">
        <v>176</v>
      </c>
      <c r="B60" s="7">
        <f>(P60-S60)/(N60-S60-U60+Z60)</f>
        <v>0.28000000000000003</v>
      </c>
      <c r="C60" s="7">
        <f>W60/M60</f>
        <v>0.27272727272727271</v>
      </c>
      <c r="D60" s="7">
        <f>(Q60+R60+S60)/P60</f>
        <v>0.19565217391304349</v>
      </c>
      <c r="E60" s="7">
        <f>(W60+O60)/M60</f>
        <v>0.39826839826839827</v>
      </c>
      <c r="F60" s="7">
        <f>(W60/N60)+((P60+T60+X60)/(N60+T60+X60+Z60))</f>
        <v>0.67372627372627369</v>
      </c>
      <c r="G60" s="7">
        <f>S60/W60</f>
        <v>6.3492063492063489E-2</v>
      </c>
      <c r="H60" s="7">
        <f>(Y60+Z60)/W60</f>
        <v>1.5873015873015872E-2</v>
      </c>
      <c r="I60" s="7">
        <f>U60/M60</f>
        <v>0.18181818181818182</v>
      </c>
      <c r="J60" s="7">
        <f>(T60+X60)/M60</f>
        <v>0.15151515151515152</v>
      </c>
      <c r="K60" s="21">
        <f>(1-B60*0.7635+1-C60*0.7562+1-D60*0.75+1-E60*0.7248+1-F60*0.7021+1-G60*0.6285+H60*0.5884+I60*0.5276+1-J60*0.3663)/11.068</f>
        <v>0.51331934834142523</v>
      </c>
      <c r="L60" s="29">
        <f>K60/0.4909*100</f>
        <v>104.56698886563969</v>
      </c>
      <c r="M60" s="72">
        <v>231</v>
      </c>
      <c r="N60" s="72">
        <v>195</v>
      </c>
      <c r="O60" s="72">
        <v>29</v>
      </c>
      <c r="P60" s="72">
        <v>46</v>
      </c>
      <c r="Q60" s="72">
        <v>5</v>
      </c>
      <c r="R60" s="72">
        <v>0</v>
      </c>
      <c r="S60" s="72">
        <v>4</v>
      </c>
      <c r="T60" s="72">
        <v>32</v>
      </c>
      <c r="U60" s="72">
        <v>42</v>
      </c>
      <c r="V60" s="72">
        <v>0.23599999999999999</v>
      </c>
      <c r="W60" s="72">
        <v>63</v>
      </c>
      <c r="X60" s="72">
        <v>3</v>
      </c>
      <c r="Y60" s="72">
        <v>0</v>
      </c>
      <c r="Z60" s="72">
        <v>1</v>
      </c>
      <c r="AA60" s="3"/>
    </row>
    <row r="61" spans="1:27" x14ac:dyDescent="0.2">
      <c r="A61" s="74" t="s">
        <v>294</v>
      </c>
      <c r="B61" s="7">
        <f>(P61-S61)/(N61-S61-U61+Z61)</f>
        <v>0.26</v>
      </c>
      <c r="C61" s="7">
        <f>W61/M61</f>
        <v>0.31034482758620691</v>
      </c>
      <c r="D61" s="7">
        <f>(Q61+R61+S61)/P61</f>
        <v>0.35483870967741937</v>
      </c>
      <c r="E61" s="7">
        <f>(W61+O61)/M61</f>
        <v>0.38505747126436779</v>
      </c>
      <c r="F61" s="7">
        <f>(W61/N61)+((P61+T61+X61)/(N61+T61+X61+Z61))</f>
        <v>0.60613996799068826</v>
      </c>
      <c r="G61" s="7">
        <f>S61/W61</f>
        <v>9.2592592592592587E-2</v>
      </c>
      <c r="H61" s="7">
        <f>(Y61+Z61)/W61</f>
        <v>1.8518518518518517E-2</v>
      </c>
      <c r="I61" s="7">
        <f>U61/M61</f>
        <v>0.31034482758620691</v>
      </c>
      <c r="J61" s="7">
        <f>(T61+X61)/M61</f>
        <v>8.6206896551724144E-2</v>
      </c>
      <c r="K61" s="21">
        <f>(1-B61*0.7635+1-C61*0.7562+1-D61*0.75+1-E61*0.7248+1-F61*0.7021+1-G61*0.6285+H61*0.5884+I61*0.5276+1-J61*0.3663)/11.068</f>
        <v>0.51327067935507842</v>
      </c>
      <c r="L61" s="29">
        <f>K61/0.4909*100</f>
        <v>104.55707462926837</v>
      </c>
      <c r="M61" s="72">
        <v>174</v>
      </c>
      <c r="N61" s="72">
        <v>158</v>
      </c>
      <c r="O61" s="72">
        <v>13</v>
      </c>
      <c r="P61" s="72">
        <v>31</v>
      </c>
      <c r="Q61" s="72">
        <v>4</v>
      </c>
      <c r="R61" s="72">
        <v>2</v>
      </c>
      <c r="S61" s="72">
        <v>5</v>
      </c>
      <c r="T61" s="72">
        <v>15</v>
      </c>
      <c r="U61" s="72">
        <v>54</v>
      </c>
      <c r="V61" s="72">
        <v>0.19600000000000001</v>
      </c>
      <c r="W61" s="72">
        <v>54</v>
      </c>
      <c r="X61" s="72">
        <v>0</v>
      </c>
      <c r="Y61" s="72">
        <v>0</v>
      </c>
      <c r="Z61" s="72">
        <v>1</v>
      </c>
      <c r="AA61" s="3"/>
    </row>
    <row r="62" spans="1:27" x14ac:dyDescent="0.2">
      <c r="A62" s="74" t="s">
        <v>238</v>
      </c>
      <c r="B62" s="7">
        <f>(P62-S62)/(N62-S62-U62+Z62)</f>
        <v>0.2857142857142857</v>
      </c>
      <c r="C62" s="7">
        <f>W62/M62</f>
        <v>0.30051813471502592</v>
      </c>
      <c r="D62" s="7">
        <f>(Q62+R62+S62)/P62</f>
        <v>0.24390243902439024</v>
      </c>
      <c r="E62" s="7">
        <f>(W62+O62)/M62</f>
        <v>0.42487046632124353</v>
      </c>
      <c r="F62" s="7">
        <f>(W62/N62)+((P62+T62+X62)/(N62+T62+X62+Z62))</f>
        <v>0.62642045454545459</v>
      </c>
      <c r="G62" s="7">
        <f>S62/W62</f>
        <v>5.1724137931034482E-2</v>
      </c>
      <c r="H62" s="7">
        <f>(Y62+Z62)/W62</f>
        <v>1.7241379310344827E-2</v>
      </c>
      <c r="I62" s="7">
        <f>U62/M62</f>
        <v>0.20725388601036268</v>
      </c>
      <c r="J62" s="7">
        <f>(T62+X62)/M62</f>
        <v>8.2901554404145081E-2</v>
      </c>
      <c r="K62" s="21">
        <f>(1-B62*0.7635+1-C62*0.7562+1-D62*0.75+1-E62*0.7248+1-F62*0.7021+1-G62*0.6285+H62*0.5884+I62*0.5276+1-J62*0.3663)/11.068</f>
        <v>0.51323989002247272</v>
      </c>
      <c r="L62" s="29">
        <f>K62/0.4909*100</f>
        <v>104.55080261203355</v>
      </c>
      <c r="M62" s="72">
        <v>193</v>
      </c>
      <c r="N62" s="72">
        <v>176</v>
      </c>
      <c r="O62" s="72">
        <v>24</v>
      </c>
      <c r="P62" s="72">
        <v>41</v>
      </c>
      <c r="Q62" s="72">
        <v>6</v>
      </c>
      <c r="R62" s="72">
        <v>1</v>
      </c>
      <c r="S62" s="72">
        <v>3</v>
      </c>
      <c r="T62" s="72">
        <v>12</v>
      </c>
      <c r="U62" s="72">
        <v>40</v>
      </c>
      <c r="V62" s="72">
        <v>0.23300000000000001</v>
      </c>
      <c r="W62" s="72">
        <v>58</v>
      </c>
      <c r="X62" s="72">
        <v>4</v>
      </c>
      <c r="Y62" s="72">
        <v>1</v>
      </c>
      <c r="Z62" s="72">
        <v>0</v>
      </c>
      <c r="AA62" s="3"/>
    </row>
    <row r="63" spans="1:27" x14ac:dyDescent="0.2">
      <c r="A63" s="74" t="s">
        <v>138</v>
      </c>
      <c r="B63" s="7">
        <f>(P63-S63)/(N63-S63-U63+Z63)</f>
        <v>0.32857142857142857</v>
      </c>
      <c r="C63" s="7">
        <f>W63/M63</f>
        <v>0.29969418960244648</v>
      </c>
      <c r="D63" s="7">
        <f>(Q63+R63+S63)/P63</f>
        <v>0.25</v>
      </c>
      <c r="E63" s="7">
        <f>(W63+O63)/M63</f>
        <v>0.42201834862385323</v>
      </c>
      <c r="F63" s="7">
        <f>(W63/N63)+((P63+T63+X63)/(N63+T63+X63+Z63))</f>
        <v>0.64201934075075384</v>
      </c>
      <c r="G63" s="7">
        <f>S63/W63</f>
        <v>3.0612244897959183E-2</v>
      </c>
      <c r="H63" s="7">
        <f>(Y63+Z63)/W63</f>
        <v>3.0612244897959183E-2</v>
      </c>
      <c r="I63" s="7">
        <f>U63/M63</f>
        <v>0.25688073394495414</v>
      </c>
      <c r="J63" s="7">
        <f>(T63+X63)/M63</f>
        <v>8.8685015290519878E-2</v>
      </c>
      <c r="K63" s="21">
        <f>(1-B63*0.7635+1-C63*0.7562+1-D63*0.75+1-E63*0.7248+1-F63*0.7021+1-G63*0.6285+H63*0.5884+I63*0.5276+1-J63*0.3663)/11.068</f>
        <v>0.51320777855011779</v>
      </c>
      <c r="L63" s="29">
        <f>K63/0.4909*100</f>
        <v>104.54426126504741</v>
      </c>
      <c r="M63" s="72">
        <v>327</v>
      </c>
      <c r="N63" s="72">
        <v>295</v>
      </c>
      <c r="O63" s="72">
        <v>40</v>
      </c>
      <c r="P63" s="72">
        <v>72</v>
      </c>
      <c r="Q63" s="72">
        <v>13</v>
      </c>
      <c r="R63" s="72">
        <v>2</v>
      </c>
      <c r="S63" s="72">
        <v>3</v>
      </c>
      <c r="T63" s="72">
        <v>26</v>
      </c>
      <c r="U63" s="72">
        <v>84</v>
      </c>
      <c r="V63" s="72">
        <v>0.24399999999999999</v>
      </c>
      <c r="W63" s="72">
        <v>98</v>
      </c>
      <c r="X63" s="72">
        <v>3</v>
      </c>
      <c r="Y63" s="72">
        <v>1</v>
      </c>
      <c r="Z63" s="72">
        <v>2</v>
      </c>
      <c r="AA63" s="3"/>
    </row>
    <row r="64" spans="1:27" x14ac:dyDescent="0.2">
      <c r="A64" s="74" t="s">
        <v>137</v>
      </c>
      <c r="B64" s="7">
        <f>(P64-S64)/(N64-S64-U64+Z64)</f>
        <v>0.23255813953488372</v>
      </c>
      <c r="C64" s="7">
        <f>W64/M64</f>
        <v>0.27743902439024393</v>
      </c>
      <c r="D64" s="7">
        <f>(Q64+R64+S64)/P64</f>
        <v>0.4</v>
      </c>
      <c r="E64" s="7">
        <f>(W64+O64)/M64</f>
        <v>0.35670731707317072</v>
      </c>
      <c r="F64" s="7">
        <f>(W64/N64)+((P64+T64+X64)/(N64+T64+X64+Z64))</f>
        <v>0.61347756271157017</v>
      </c>
      <c r="G64" s="7">
        <f>S64/W64</f>
        <v>0.10989010989010989</v>
      </c>
      <c r="H64" s="7">
        <f>(Y64+Z64)/W64</f>
        <v>2.197802197802198E-2</v>
      </c>
      <c r="I64" s="7">
        <f>U64/M64</f>
        <v>0.30792682926829268</v>
      </c>
      <c r="J64" s="7">
        <f>(T64+X64)/M64</f>
        <v>0.13719512195121952</v>
      </c>
      <c r="K64" s="21">
        <f>(1-B64*0.7635+1-C64*0.7562+1-D64*0.75+1-E64*0.7248+1-F64*0.7021+1-G64*0.6285+H64*0.5884+I64*0.5276+1-J64*0.3663)/11.068</f>
        <v>0.51314166661040295</v>
      </c>
      <c r="L64" s="29">
        <f>K64/0.4909*100</f>
        <v>104.53079376867038</v>
      </c>
      <c r="M64" s="72">
        <v>328</v>
      </c>
      <c r="N64" s="72">
        <v>281</v>
      </c>
      <c r="O64" s="72">
        <v>26</v>
      </c>
      <c r="P64" s="72">
        <v>50</v>
      </c>
      <c r="Q64" s="72">
        <v>9</v>
      </c>
      <c r="R64" s="72">
        <v>1</v>
      </c>
      <c r="S64" s="72">
        <v>10</v>
      </c>
      <c r="T64" s="72">
        <v>42</v>
      </c>
      <c r="U64" s="72">
        <v>101</v>
      </c>
      <c r="V64" s="72">
        <v>0.17799999999999999</v>
      </c>
      <c r="W64" s="72">
        <v>91</v>
      </c>
      <c r="X64" s="72">
        <v>3</v>
      </c>
      <c r="Y64" s="72">
        <v>0</v>
      </c>
      <c r="Z64" s="72">
        <v>2</v>
      </c>
      <c r="AA64" s="3"/>
    </row>
    <row r="65" spans="1:27" x14ac:dyDescent="0.2">
      <c r="A65" s="74" t="s">
        <v>139</v>
      </c>
      <c r="B65" s="7">
        <f>(P65-S65)/(N65-S65-U65+Z65)</f>
        <v>0.29611650485436891</v>
      </c>
      <c r="C65" s="7">
        <f>W65/M65</f>
        <v>0.30769230769230771</v>
      </c>
      <c r="D65" s="7">
        <f>(Q65+R65+S65)/P65</f>
        <v>0.26470588235294118</v>
      </c>
      <c r="E65" s="7">
        <f>(W65+O65)/M65</f>
        <v>0.4</v>
      </c>
      <c r="F65" s="7">
        <f>(W65/N65)+((P65+T65+X65)/(N65+T65+X65+Z65))</f>
        <v>0.63619667313847927</v>
      </c>
      <c r="G65" s="7">
        <f>S65/W65</f>
        <v>7.0000000000000007E-2</v>
      </c>
      <c r="H65" s="7">
        <f>(Y65+Z65)/W65</f>
        <v>0.02</v>
      </c>
      <c r="I65" s="7">
        <f>U65/M65</f>
        <v>0.25230769230769229</v>
      </c>
      <c r="J65" s="7">
        <f>(T65+X65)/M65</f>
        <v>8.615384615384615E-2</v>
      </c>
      <c r="K65" s="21">
        <f>(1-B65*0.7635+1-C65*0.7562+1-D65*0.75+1-E65*0.7248+1-F65*0.7021+1-G65*0.6285+H65*0.5884+I65*0.5276+1-J65*0.3663)/11.068</f>
        <v>0.51277985309964946</v>
      </c>
      <c r="L65" s="29">
        <f>K65/0.4909*100</f>
        <v>104.45708965158882</v>
      </c>
      <c r="M65" s="72">
        <v>325</v>
      </c>
      <c r="N65" s="72">
        <v>295</v>
      </c>
      <c r="O65" s="72">
        <v>30</v>
      </c>
      <c r="P65" s="72">
        <v>68</v>
      </c>
      <c r="Q65" s="72">
        <v>11</v>
      </c>
      <c r="R65" s="72">
        <v>0</v>
      </c>
      <c r="S65" s="72">
        <v>7</v>
      </c>
      <c r="T65" s="72">
        <v>24</v>
      </c>
      <c r="U65" s="72">
        <v>82</v>
      </c>
      <c r="V65" s="72">
        <v>0.23100000000000001</v>
      </c>
      <c r="W65" s="72">
        <v>100</v>
      </c>
      <c r="X65" s="72">
        <v>4</v>
      </c>
      <c r="Y65" s="72">
        <v>2</v>
      </c>
      <c r="Z65" s="72">
        <v>0</v>
      </c>
      <c r="AA65" s="3"/>
    </row>
    <row r="66" spans="1:27" x14ac:dyDescent="0.2">
      <c r="A66" s="74" t="s">
        <v>50</v>
      </c>
      <c r="B66" s="7">
        <f>(P66-S66)/(N66-S66-U66+Z66)</f>
        <v>0.28965517241379313</v>
      </c>
      <c r="C66" s="7">
        <f>W66/M66</f>
        <v>0.328125</v>
      </c>
      <c r="D66" s="7">
        <f>(Q66+R66+S66)/P66</f>
        <v>0.31683168316831684</v>
      </c>
      <c r="E66" s="7">
        <f>(W66+O66)/M66</f>
        <v>0.421875</v>
      </c>
      <c r="F66" s="7">
        <f>(W66/N66)+((P66+T66+X66)/(N66+T66+X66+Z66))</f>
        <v>0.60463693893528192</v>
      </c>
      <c r="G66" s="7">
        <f>S66/W66</f>
        <v>0.10119047619047619</v>
      </c>
      <c r="H66" s="7">
        <f>(Y66+Z66)/W66</f>
        <v>2.3809523809523808E-2</v>
      </c>
      <c r="I66" s="7">
        <f>U66/M66</f>
        <v>0.34375</v>
      </c>
      <c r="J66" s="7">
        <f>(T66+X66)/M66</f>
        <v>5.6640625E-2</v>
      </c>
      <c r="K66" s="21">
        <f>(1-B66*0.7635+1-C66*0.7562+1-D66*0.75+1-E66*0.7248+1-F66*0.7021+1-G66*0.6285+H66*0.5884+I66*0.5276+1-J66*0.3663)/11.068</f>
        <v>0.51263391238215394</v>
      </c>
      <c r="L66" s="29">
        <f>K66/0.4909*100</f>
        <v>104.42736043637278</v>
      </c>
      <c r="M66" s="72">
        <v>512</v>
      </c>
      <c r="N66" s="72">
        <v>479</v>
      </c>
      <c r="O66" s="72">
        <v>48</v>
      </c>
      <c r="P66" s="72">
        <v>101</v>
      </c>
      <c r="Q66" s="72">
        <v>14</v>
      </c>
      <c r="R66" s="72">
        <v>1</v>
      </c>
      <c r="S66" s="72">
        <v>17</v>
      </c>
      <c r="T66" s="72">
        <v>28</v>
      </c>
      <c r="U66" s="72">
        <v>176</v>
      </c>
      <c r="V66" s="72">
        <v>0.21099999999999999</v>
      </c>
      <c r="W66" s="72">
        <v>168</v>
      </c>
      <c r="X66" s="72">
        <v>1</v>
      </c>
      <c r="Y66" s="72">
        <v>0</v>
      </c>
      <c r="Z66" s="72">
        <v>4</v>
      </c>
      <c r="AA66" s="3"/>
    </row>
    <row r="67" spans="1:27" x14ac:dyDescent="0.2">
      <c r="A67" s="74" t="s">
        <v>23</v>
      </c>
      <c r="B67" s="7">
        <f>(P67-S67)/(N67-S67-U67+Z67)</f>
        <v>0.28034682080924855</v>
      </c>
      <c r="C67" s="7">
        <f>W67/M67</f>
        <v>0.29856115107913667</v>
      </c>
      <c r="D67" s="7">
        <f>(Q67+R67+S67)/P67</f>
        <v>0.32407407407407407</v>
      </c>
      <c r="E67" s="7">
        <f>(W67+O67)/M67</f>
        <v>0.39568345323741005</v>
      </c>
      <c r="F67" s="7">
        <f>(W67/N67)+((P67+T67+X67)/(N67+T67+X67+Z67))</f>
        <v>0.62424242424242427</v>
      </c>
      <c r="G67" s="7">
        <f>S67/W67</f>
        <v>6.6265060240963861E-2</v>
      </c>
      <c r="H67" s="7">
        <f>(Y67+Z67)/W67</f>
        <v>3.0120481927710843E-2</v>
      </c>
      <c r="I67" s="7">
        <f>U67/M67</f>
        <v>0.25359712230215825</v>
      </c>
      <c r="J67" s="7">
        <f>(T67+X67)/M67</f>
        <v>9.3525179856115109E-2</v>
      </c>
      <c r="K67" s="21">
        <f>(1-B67*0.7635+1-C67*0.7562+1-D67*0.75+1-E67*0.7248+1-F67*0.7021+1-G67*0.6285+H67*0.5884+I67*0.5276+1-J67*0.3663)/11.068</f>
        <v>0.51207721366946179</v>
      </c>
      <c r="L67" s="29">
        <f>K67/0.4909*100</f>
        <v>104.31395674668198</v>
      </c>
      <c r="M67" s="72">
        <v>556</v>
      </c>
      <c r="N67" s="72">
        <v>498</v>
      </c>
      <c r="O67" s="72">
        <v>54</v>
      </c>
      <c r="P67" s="72">
        <v>108</v>
      </c>
      <c r="Q67" s="72">
        <v>23</v>
      </c>
      <c r="R67" s="72">
        <v>1</v>
      </c>
      <c r="S67" s="72">
        <v>11</v>
      </c>
      <c r="T67" s="72">
        <v>49</v>
      </c>
      <c r="U67" s="72">
        <v>141</v>
      </c>
      <c r="V67" s="72">
        <v>0.217</v>
      </c>
      <c r="W67" s="72">
        <v>166</v>
      </c>
      <c r="X67" s="72">
        <v>3</v>
      </c>
      <c r="Y67" s="72">
        <v>5</v>
      </c>
      <c r="Z67" s="72">
        <v>0</v>
      </c>
      <c r="AA67" s="3"/>
    </row>
    <row r="68" spans="1:27" x14ac:dyDescent="0.2">
      <c r="A68" s="74" t="s">
        <v>67</v>
      </c>
      <c r="B68" s="7">
        <f>(P68-S68)/(N68-S68-U68+Z68)</f>
        <v>0.27715355805243447</v>
      </c>
      <c r="C68" s="7">
        <f>W68/M68</f>
        <v>0.2832618025751073</v>
      </c>
      <c r="D68" s="7">
        <f>(Q68+R68+S68)/P68</f>
        <v>0.33734939759036142</v>
      </c>
      <c r="E68" s="7">
        <f>(W68+O68)/M68</f>
        <v>0.36909871244635195</v>
      </c>
      <c r="F68" s="7">
        <f>(W68/N68)+((P68+T68+X68)/(N68+T68+X68+Z68))</f>
        <v>0.63641009262216541</v>
      </c>
      <c r="G68" s="7">
        <f>S68/W68</f>
        <v>6.8181818181818177E-2</v>
      </c>
      <c r="H68" s="7">
        <f>(Y68+Z68)/W68</f>
        <v>7.575757575757576E-3</v>
      </c>
      <c r="I68" s="7">
        <f>U68/M68</f>
        <v>0.27467811158798283</v>
      </c>
      <c r="J68" s="7">
        <f>(T68+X68)/M68</f>
        <v>0.13090128755364808</v>
      </c>
      <c r="K68" s="21">
        <f>(1-B68*0.7635+1-C68*0.7562+1-D68*0.75+1-E68*0.7248+1-F68*0.7021+1-G68*0.6285+H68*0.5884+I68*0.5276+1-J68*0.3663)/11.068</f>
        <v>0.51187284924005971</v>
      </c>
      <c r="L68" s="29">
        <f>K68/0.4909*100</f>
        <v>104.27232618457114</v>
      </c>
      <c r="M68" s="72">
        <v>466</v>
      </c>
      <c r="N68" s="72">
        <v>404</v>
      </c>
      <c r="O68" s="72">
        <v>40</v>
      </c>
      <c r="P68" s="72">
        <v>83</v>
      </c>
      <c r="Q68" s="72">
        <v>16</v>
      </c>
      <c r="R68" s="72">
        <v>3</v>
      </c>
      <c r="S68" s="72">
        <v>9</v>
      </c>
      <c r="T68" s="72">
        <v>54</v>
      </c>
      <c r="U68" s="72">
        <v>128</v>
      </c>
      <c r="V68" s="72">
        <v>0.20499999999999999</v>
      </c>
      <c r="W68" s="72">
        <v>132</v>
      </c>
      <c r="X68" s="72">
        <v>7</v>
      </c>
      <c r="Y68" s="72">
        <v>1</v>
      </c>
      <c r="Z68" s="72">
        <v>0</v>
      </c>
      <c r="AA68" s="3"/>
    </row>
    <row r="69" spans="1:27" x14ac:dyDescent="0.2">
      <c r="A69" s="74" t="s">
        <v>190</v>
      </c>
      <c r="B69" s="7">
        <f>(P69-S69)/(N69-S69-U69+Z69)</f>
        <v>0.23846153846153847</v>
      </c>
      <c r="C69" s="7">
        <f>W69/M69</f>
        <v>0.27981651376146788</v>
      </c>
      <c r="D69" s="7">
        <f>(Q69+R69+S69)/P69</f>
        <v>0.29729729729729731</v>
      </c>
      <c r="E69" s="7">
        <f>(W69+O69)/M69</f>
        <v>0.37614678899082571</v>
      </c>
      <c r="F69" s="7">
        <f>(W69/N69)+((P69+T69+X69)/(N69+T69+X69+Z69))</f>
        <v>0.65262265656162743</v>
      </c>
      <c r="G69" s="7">
        <f>S69/W69</f>
        <v>9.8360655737704916E-2</v>
      </c>
      <c r="H69" s="7">
        <f>(Y69+Z69)/W69</f>
        <v>1.6393442622950821E-2</v>
      </c>
      <c r="I69" s="7">
        <f>U69/M69</f>
        <v>0.22477064220183487</v>
      </c>
      <c r="J69" s="7">
        <f>(T69+X69)/M69</f>
        <v>0.15137614678899083</v>
      </c>
      <c r="K69" s="21">
        <f>(1-B69*0.7635+1-C69*0.7562+1-D69*0.75+1-E69*0.7248+1-F69*0.7021+1-G69*0.6285+H69*0.5884+I69*0.5276+1-J69*0.3663)/11.068</f>
        <v>0.51169976261635619</v>
      </c>
      <c r="L69" s="29">
        <f>K69/0.4909*100</f>
        <v>104.237067145316</v>
      </c>
      <c r="M69" s="72">
        <v>218</v>
      </c>
      <c r="N69" s="72">
        <v>184</v>
      </c>
      <c r="O69" s="72">
        <v>21</v>
      </c>
      <c r="P69" s="72">
        <v>37</v>
      </c>
      <c r="Q69" s="72">
        <v>4</v>
      </c>
      <c r="R69" s="72">
        <v>1</v>
      </c>
      <c r="S69" s="72">
        <v>6</v>
      </c>
      <c r="T69" s="72">
        <v>29</v>
      </c>
      <c r="U69" s="72">
        <v>49</v>
      </c>
      <c r="V69" s="72">
        <v>0.20100000000000001</v>
      </c>
      <c r="W69" s="72">
        <v>61</v>
      </c>
      <c r="X69" s="72">
        <v>4</v>
      </c>
      <c r="Y69" s="72">
        <v>0</v>
      </c>
      <c r="Z69" s="72">
        <v>1</v>
      </c>
      <c r="AA69" s="3"/>
    </row>
    <row r="70" spans="1:27" x14ac:dyDescent="0.2">
      <c r="A70" s="74" t="s">
        <v>136</v>
      </c>
      <c r="B70" s="7">
        <f>(P70-S70)/(N70-S70-U70+Z70)</f>
        <v>0.27570093457943923</v>
      </c>
      <c r="C70" s="7">
        <f>W70/M70</f>
        <v>0.29166666666666669</v>
      </c>
      <c r="D70" s="7">
        <f>(Q70+R70+S70)/P70</f>
        <v>0.27272727272727271</v>
      </c>
      <c r="E70" s="7">
        <f>(W70+O70)/M70</f>
        <v>0.38690476190476192</v>
      </c>
      <c r="F70" s="7">
        <f>(W70/N70)+((P70+T70+X70)/(N70+T70+X70+Z70))</f>
        <v>0.65387397483571896</v>
      </c>
      <c r="G70" s="7">
        <f>S70/W70</f>
        <v>7.1428571428571425E-2</v>
      </c>
      <c r="H70" s="7">
        <f>(Y70+Z70)/W70</f>
        <v>2.0408163265306121E-2</v>
      </c>
      <c r="I70" s="7">
        <f>U70/M70</f>
        <v>0.21726190476190477</v>
      </c>
      <c r="J70" s="7">
        <f>(T70+X70)/M70</f>
        <v>0.12202380952380952</v>
      </c>
      <c r="K70" s="21">
        <f>(1-B70*0.7635+1-C70*0.7562+1-D70*0.75+1-E70*0.7248+1-F70*0.7021+1-G70*0.6285+H70*0.5884+I70*0.5276+1-J70*0.3663)/11.068</f>
        <v>0.51155858556698053</v>
      </c>
      <c r="L70" s="29">
        <f>K70/0.4909*100</f>
        <v>104.20830832490947</v>
      </c>
      <c r="M70" s="72">
        <v>336</v>
      </c>
      <c r="N70" s="72">
        <v>293</v>
      </c>
      <c r="O70" s="72">
        <v>32</v>
      </c>
      <c r="P70" s="72">
        <v>66</v>
      </c>
      <c r="Q70" s="72">
        <v>11</v>
      </c>
      <c r="R70" s="72">
        <v>0</v>
      </c>
      <c r="S70" s="72">
        <v>7</v>
      </c>
      <c r="T70" s="72">
        <v>36</v>
      </c>
      <c r="U70" s="72">
        <v>73</v>
      </c>
      <c r="V70" s="72">
        <v>0.22500000000000001</v>
      </c>
      <c r="W70" s="72">
        <v>98</v>
      </c>
      <c r="X70" s="72">
        <v>5</v>
      </c>
      <c r="Y70" s="72">
        <v>1</v>
      </c>
      <c r="Z70" s="72">
        <v>1</v>
      </c>
      <c r="AA70" s="3"/>
    </row>
    <row r="71" spans="1:27" x14ac:dyDescent="0.2">
      <c r="A71" s="74" t="s">
        <v>204</v>
      </c>
      <c r="B71" s="7">
        <f>(P71-S71)/(N71-S71-U71+Z71)</f>
        <v>0.21951219512195122</v>
      </c>
      <c r="C71" s="7">
        <f>W71/M71</f>
        <v>0.29107981220657275</v>
      </c>
      <c r="D71" s="7">
        <f>(Q71+R71+S71)/P71</f>
        <v>0.41176470588235292</v>
      </c>
      <c r="E71" s="7">
        <f>(W71+O71)/M71</f>
        <v>0.37558685446009388</v>
      </c>
      <c r="F71" s="7">
        <f>(W71/N71)+((P71+T71+X71)/(N71+T71+X71+Z71))</f>
        <v>0.5956479618451449</v>
      </c>
      <c r="G71" s="7">
        <f>S71/W71</f>
        <v>0.11290322580645161</v>
      </c>
      <c r="H71" s="7">
        <f>(Y71+Z71)/W71</f>
        <v>1.6129032258064516E-2</v>
      </c>
      <c r="I71" s="7">
        <f>U71/M71</f>
        <v>0.28169014084507044</v>
      </c>
      <c r="J71" s="7">
        <f>(T71+X71)/M71</f>
        <v>0.107981220657277</v>
      </c>
      <c r="K71" s="21">
        <f>(1-B71*0.7635+1-C71*0.7562+1-D71*0.75+1-E71*0.7248+1-F71*0.7021+1-G71*0.6285+H71*0.5884+I71*0.5276+1-J71*0.3663)/11.068</f>
        <v>0.51144121899550532</v>
      </c>
      <c r="L71" s="29">
        <f>K71/0.4909*100</f>
        <v>104.18439987685993</v>
      </c>
      <c r="M71" s="72">
        <v>213</v>
      </c>
      <c r="N71" s="72">
        <v>189</v>
      </c>
      <c r="O71" s="72">
        <v>18</v>
      </c>
      <c r="P71" s="72">
        <v>34</v>
      </c>
      <c r="Q71" s="72">
        <v>7</v>
      </c>
      <c r="R71" s="72">
        <v>0</v>
      </c>
      <c r="S71" s="72">
        <v>7</v>
      </c>
      <c r="T71" s="72">
        <v>19</v>
      </c>
      <c r="U71" s="72">
        <v>60</v>
      </c>
      <c r="V71" s="72">
        <v>0.18</v>
      </c>
      <c r="W71" s="72">
        <v>62</v>
      </c>
      <c r="X71" s="72">
        <v>4</v>
      </c>
      <c r="Y71" s="72">
        <v>0</v>
      </c>
      <c r="Z71" s="72">
        <v>1</v>
      </c>
      <c r="AA71" s="3"/>
    </row>
    <row r="72" spans="1:27" x14ac:dyDescent="0.2">
      <c r="A72" s="74" t="s">
        <v>132</v>
      </c>
      <c r="B72" s="7">
        <f>(P72-S72)/(N72-S72-U72+Z72)</f>
        <v>0.26732673267326734</v>
      </c>
      <c r="C72" s="7">
        <f>W72/M72</f>
        <v>0.30498533724340177</v>
      </c>
      <c r="D72" s="7">
        <f>(Q72+R72+S72)/P72</f>
        <v>0.28125</v>
      </c>
      <c r="E72" s="7">
        <f>(W72+O72)/M72</f>
        <v>0.40469208211143692</v>
      </c>
      <c r="F72" s="7">
        <f>(W72/N72)+((P72+T72+X72)/(N72+T72+X72+Z72))</f>
        <v>0.64463518477021853</v>
      </c>
      <c r="G72" s="7">
        <f>S72/W72</f>
        <v>9.6153846153846159E-2</v>
      </c>
      <c r="H72" s="7">
        <f>(Y72+Z72)/W72</f>
        <v>1.9230769230769232E-2</v>
      </c>
      <c r="I72" s="7">
        <f>U72/M72</f>
        <v>0.26686217008797652</v>
      </c>
      <c r="J72" s="7">
        <f>(T72+X72)/M72</f>
        <v>0.11143695014662756</v>
      </c>
      <c r="K72" s="21">
        <f>(1-B72*0.7635+1-C72*0.7562+1-D72*0.75+1-E72*0.7248+1-F72*0.7021+1-G72*0.6285+H72*0.5884+I72*0.5276+1-J72*0.3663)/11.068</f>
        <v>0.51131814796226605</v>
      </c>
      <c r="L72" s="29">
        <f>K72/0.4909*100</f>
        <v>104.15932938730211</v>
      </c>
      <c r="M72" s="72">
        <v>341</v>
      </c>
      <c r="N72" s="72">
        <v>301</v>
      </c>
      <c r="O72" s="72">
        <v>34</v>
      </c>
      <c r="P72" s="72">
        <v>64</v>
      </c>
      <c r="Q72" s="72">
        <v>6</v>
      </c>
      <c r="R72" s="72">
        <v>2</v>
      </c>
      <c r="S72" s="72">
        <v>10</v>
      </c>
      <c r="T72" s="72">
        <v>34</v>
      </c>
      <c r="U72" s="72">
        <v>91</v>
      </c>
      <c r="V72" s="72">
        <v>0.21299999999999999</v>
      </c>
      <c r="W72" s="72">
        <v>104</v>
      </c>
      <c r="X72" s="72">
        <v>4</v>
      </c>
      <c r="Y72" s="72">
        <v>0</v>
      </c>
      <c r="Z72" s="72">
        <v>2</v>
      </c>
      <c r="AA72" s="3"/>
    </row>
    <row r="73" spans="1:27" x14ac:dyDescent="0.2">
      <c r="A73" s="74" t="s">
        <v>216</v>
      </c>
      <c r="B73" s="7">
        <f>(P73-S73)/(N73-S73-U73+Z73)</f>
        <v>0.21505376344086022</v>
      </c>
      <c r="C73" s="7">
        <f>W73/M73</f>
        <v>0.26960784313725489</v>
      </c>
      <c r="D73" s="7">
        <f>(Q73+R73+S73)/P73</f>
        <v>0.48148148148148145</v>
      </c>
      <c r="E73" s="7">
        <f>(W73+O73)/M73</f>
        <v>0.37254901960784315</v>
      </c>
      <c r="F73" s="7">
        <f>(W73/N73)+((P73+T73+X73)/(N73+T73+X73+Z73))</f>
        <v>0.59917920656634749</v>
      </c>
      <c r="G73" s="7">
        <f>S73/W73</f>
        <v>0.12727272727272726</v>
      </c>
      <c r="H73" s="7">
        <f>(Y73+Z73)/W73</f>
        <v>3.6363636363636362E-2</v>
      </c>
      <c r="I73" s="7">
        <f>U73/M73</f>
        <v>0.36274509803921567</v>
      </c>
      <c r="J73" s="7">
        <f>(T73+X73)/M73</f>
        <v>0.14705882352941177</v>
      </c>
      <c r="K73" s="21">
        <f>(1-B73*0.7635+1-C73*0.7562+1-D73*0.75+1-E73*0.7248+1-F73*0.7021+1-G73*0.6285+H73*0.5884+I73*0.5276+1-J73*0.3663)/11.068</f>
        <v>0.51129677994140987</v>
      </c>
      <c r="L73" s="29">
        <f>K73/0.4909*100</f>
        <v>104.154976561705</v>
      </c>
      <c r="M73" s="72">
        <v>204</v>
      </c>
      <c r="N73" s="72">
        <v>172</v>
      </c>
      <c r="O73" s="72">
        <v>21</v>
      </c>
      <c r="P73" s="72">
        <v>27</v>
      </c>
      <c r="Q73" s="72">
        <v>5</v>
      </c>
      <c r="R73" s="72">
        <v>1</v>
      </c>
      <c r="S73" s="72">
        <v>7</v>
      </c>
      <c r="T73" s="72">
        <v>28</v>
      </c>
      <c r="U73" s="72">
        <v>74</v>
      </c>
      <c r="V73" s="72">
        <v>0.157</v>
      </c>
      <c r="W73" s="72">
        <v>55</v>
      </c>
      <c r="X73" s="72">
        <v>2</v>
      </c>
      <c r="Y73" s="72">
        <v>0</v>
      </c>
      <c r="Z73" s="72">
        <v>2</v>
      </c>
      <c r="AA73" s="3"/>
    </row>
    <row r="74" spans="1:27" x14ac:dyDescent="0.2">
      <c r="A74" s="74" t="s">
        <v>166</v>
      </c>
      <c r="B74" s="7">
        <f>(P74-S74)/(N74-S74-U74+Z74)</f>
        <v>0.24183006535947713</v>
      </c>
      <c r="C74" s="7">
        <f>W74/M74</f>
        <v>0.29411764705882354</v>
      </c>
      <c r="D74" s="7">
        <f>(Q74+R74+S74)/P74</f>
        <v>0.38636363636363635</v>
      </c>
      <c r="E74" s="7">
        <f>(W74+O74)/M74</f>
        <v>0.4</v>
      </c>
      <c r="F74" s="7">
        <f>(W74/N74)+((P74+T74+X74)/(N74+T74+X74+Z74))</f>
        <v>0.61001317523056653</v>
      </c>
      <c r="G74" s="7">
        <f>S74/W74</f>
        <v>9.3333333333333338E-2</v>
      </c>
      <c r="H74" s="7">
        <f>(Y74+Z74)/W74</f>
        <v>5.3333333333333337E-2</v>
      </c>
      <c r="I74" s="7">
        <f>U74/M74</f>
        <v>0.2627450980392157</v>
      </c>
      <c r="J74" s="7">
        <f>(T74+X74)/M74</f>
        <v>0.10196078431372549</v>
      </c>
      <c r="K74" s="21">
        <f>(1-B74*0.7635+1-C74*0.7562+1-D74*0.75+1-E74*0.7248+1-F74*0.7021+1-G74*0.6285+H74*0.5884+I74*0.5276+1-J74*0.3663)/11.068</f>
        <v>0.51129069520733239</v>
      </c>
      <c r="L74" s="29">
        <f>K74/0.4909*100</f>
        <v>104.15373705588355</v>
      </c>
      <c r="M74" s="72">
        <v>255</v>
      </c>
      <c r="N74" s="72">
        <v>225</v>
      </c>
      <c r="O74" s="72">
        <v>27</v>
      </c>
      <c r="P74" s="72">
        <v>44</v>
      </c>
      <c r="Q74" s="72">
        <v>10</v>
      </c>
      <c r="R74" s="72">
        <v>0</v>
      </c>
      <c r="S74" s="72">
        <v>7</v>
      </c>
      <c r="T74" s="72">
        <v>20</v>
      </c>
      <c r="U74" s="72">
        <v>67</v>
      </c>
      <c r="V74" s="72">
        <v>0.19600000000000001</v>
      </c>
      <c r="W74" s="72">
        <v>75</v>
      </c>
      <c r="X74" s="72">
        <v>6</v>
      </c>
      <c r="Y74" s="72">
        <v>2</v>
      </c>
      <c r="Z74" s="72">
        <v>2</v>
      </c>
      <c r="AA74" s="3"/>
    </row>
    <row r="75" spans="1:27" x14ac:dyDescent="0.2">
      <c r="A75" s="74" t="s">
        <v>195</v>
      </c>
      <c r="B75" s="7">
        <f>(P75-S75)/(N75-S75-U75+Z75)</f>
        <v>0.3188405797101449</v>
      </c>
      <c r="C75" s="7">
        <f>W75/M75</f>
        <v>0.27314814814814814</v>
      </c>
      <c r="D75" s="7">
        <f>(Q75+R75+S75)/P75</f>
        <v>0.26666666666666666</v>
      </c>
      <c r="E75" s="7">
        <f>(W75+O75)/M75</f>
        <v>0.3888888888888889</v>
      </c>
      <c r="F75" s="7">
        <f>(W75/N75)+((P75+T75+X75)/(N75+T75+X75+Z75))</f>
        <v>0.68888888888888888</v>
      </c>
      <c r="G75" s="7">
        <f>S75/W75</f>
        <v>1.6949152542372881E-2</v>
      </c>
      <c r="H75" s="7">
        <f>(Y75+Z75)/W75</f>
        <v>5.0847457627118647E-2</v>
      </c>
      <c r="I75" s="7">
        <f>U75/M75</f>
        <v>0.20370370370370369</v>
      </c>
      <c r="J75" s="7">
        <f>(T75+X75)/M75</f>
        <v>0.15277777777777779</v>
      </c>
      <c r="K75" s="21">
        <f>(1-B75*0.7635+1-C75*0.7562+1-D75*0.75+1-E75*0.7248+1-F75*0.7021+1-G75*0.6285+H75*0.5884+I75*0.5276+1-J75*0.3663)/11.068</f>
        <v>0.51095525008810161</v>
      </c>
      <c r="L75" s="29">
        <f>K75/0.4909*100</f>
        <v>104.08540437728695</v>
      </c>
      <c r="M75" s="72">
        <v>216</v>
      </c>
      <c r="N75" s="72">
        <v>180</v>
      </c>
      <c r="O75" s="72">
        <v>25</v>
      </c>
      <c r="P75" s="72">
        <v>45</v>
      </c>
      <c r="Q75" s="72">
        <v>11</v>
      </c>
      <c r="R75" s="72">
        <v>0</v>
      </c>
      <c r="S75" s="72">
        <v>1</v>
      </c>
      <c r="T75" s="72">
        <v>29</v>
      </c>
      <c r="U75" s="72">
        <v>44</v>
      </c>
      <c r="V75" s="72">
        <v>0.25</v>
      </c>
      <c r="W75" s="72">
        <v>59</v>
      </c>
      <c r="X75" s="72">
        <v>4</v>
      </c>
      <c r="Y75" s="72">
        <v>0</v>
      </c>
      <c r="Z75" s="72">
        <v>3</v>
      </c>
      <c r="AA75" s="3"/>
    </row>
    <row r="76" spans="1:27" x14ac:dyDescent="0.2">
      <c r="A76" s="74" t="s">
        <v>52</v>
      </c>
      <c r="B76" s="7">
        <f>(P76-S76)/(N76-S76-U76+Z76)</f>
        <v>0.25671641791044775</v>
      </c>
      <c r="C76" s="7">
        <f>W76/M76</f>
        <v>0.32411067193675891</v>
      </c>
      <c r="D76" s="7">
        <f>(Q76+R76+S76)/P76</f>
        <v>0.28431372549019607</v>
      </c>
      <c r="E76" s="7">
        <f>(W76+O76)/M76</f>
        <v>0.4189723320158103</v>
      </c>
      <c r="F76" s="7">
        <f>(W76/N76)+((P76+T76+X76)/(N76+T76+X76+Z76))</f>
        <v>0.62005790417410256</v>
      </c>
      <c r="G76" s="7">
        <f>S76/W76</f>
        <v>9.7560975609756101E-2</v>
      </c>
      <c r="H76" s="7">
        <f>(Y76+Z76)/W76</f>
        <v>1.8292682926829267E-2</v>
      </c>
      <c r="I76" s="7">
        <f>U76/M76</f>
        <v>0.233201581027668</v>
      </c>
      <c r="J76" s="7">
        <f>(T76+X76)/M76</f>
        <v>6.7193675889328064E-2</v>
      </c>
      <c r="K76" s="21">
        <f>(1-B76*0.7635+1-C76*0.7562+1-D76*0.75+1-E76*0.7248+1-F76*0.7021+1-G76*0.6285+H76*0.5884+I76*0.5276+1-J76*0.3663)/11.068</f>
        <v>0.51088958095941506</v>
      </c>
      <c r="L76" s="29">
        <f>K76/0.4909*100</f>
        <v>104.07202708482686</v>
      </c>
      <c r="M76" s="72">
        <v>506</v>
      </c>
      <c r="N76" s="72">
        <v>469</v>
      </c>
      <c r="O76" s="72">
        <v>48</v>
      </c>
      <c r="P76" s="72">
        <v>102</v>
      </c>
      <c r="Q76" s="72">
        <v>12</v>
      </c>
      <c r="R76" s="72">
        <v>1</v>
      </c>
      <c r="S76" s="72">
        <v>16</v>
      </c>
      <c r="T76" s="72">
        <v>33</v>
      </c>
      <c r="U76" s="72">
        <v>118</v>
      </c>
      <c r="V76" s="72">
        <v>0.217</v>
      </c>
      <c r="W76" s="72">
        <v>164</v>
      </c>
      <c r="X76" s="72">
        <v>1</v>
      </c>
      <c r="Y76" s="72">
        <v>3</v>
      </c>
      <c r="Z76" s="72">
        <v>0</v>
      </c>
      <c r="AA76" s="3"/>
    </row>
    <row r="77" spans="1:27" x14ac:dyDescent="0.2">
      <c r="A77" s="74" t="s">
        <v>275</v>
      </c>
      <c r="B77" s="7">
        <f>(P77-S77)/(N77-S77-U77+Z77)</f>
        <v>0.25471698113207547</v>
      </c>
      <c r="C77" s="7">
        <f>W77/M77</f>
        <v>0.29775280898876405</v>
      </c>
      <c r="D77" s="7">
        <f>(Q77+R77+S77)/P77</f>
        <v>0.34375</v>
      </c>
      <c r="E77" s="7">
        <f>(W77+O77)/M77</f>
        <v>0.3595505617977528</v>
      </c>
      <c r="F77" s="7">
        <f>(W77/N77)+((P77+T77+X77)/(N77+T77+X77+Z77))</f>
        <v>0.64924058991855604</v>
      </c>
      <c r="G77" s="7">
        <f>S77/W77</f>
        <v>9.4339622641509441E-2</v>
      </c>
      <c r="H77" s="7">
        <f>(Y77+Z77)/W77</f>
        <v>3.7735849056603772E-2</v>
      </c>
      <c r="I77" s="7">
        <f>U77/M77</f>
        <v>0.24719101123595505</v>
      </c>
      <c r="J77" s="7">
        <f>(T77+X77)/M77</f>
        <v>0.12359550561797752</v>
      </c>
      <c r="K77" s="21">
        <f>(1-B77*0.7635+1-C77*0.7562+1-D77*0.75+1-E77*0.7248+1-F77*0.7021+1-G77*0.6285+H77*0.5884+I77*0.5276+1-J77*0.3663)/11.068</f>
        <v>0.5108576626265332</v>
      </c>
      <c r="L77" s="29">
        <f>K77/0.4909*100</f>
        <v>104.06552508179531</v>
      </c>
      <c r="M77" s="72">
        <v>178</v>
      </c>
      <c r="N77" s="72">
        <v>154</v>
      </c>
      <c r="O77" s="72">
        <v>11</v>
      </c>
      <c r="P77" s="72">
        <v>32</v>
      </c>
      <c r="Q77" s="72">
        <v>6</v>
      </c>
      <c r="R77" s="72">
        <v>0</v>
      </c>
      <c r="S77" s="72">
        <v>5</v>
      </c>
      <c r="T77" s="72">
        <v>20</v>
      </c>
      <c r="U77" s="72">
        <v>44</v>
      </c>
      <c r="V77" s="72">
        <v>0.20799999999999999</v>
      </c>
      <c r="W77" s="72">
        <v>53</v>
      </c>
      <c r="X77" s="72">
        <v>2</v>
      </c>
      <c r="Y77" s="72">
        <v>1</v>
      </c>
      <c r="Z77" s="72">
        <v>1</v>
      </c>
      <c r="AA77" s="3"/>
    </row>
    <row r="78" spans="1:27" x14ac:dyDescent="0.2">
      <c r="A78" s="74" t="s">
        <v>44</v>
      </c>
      <c r="B78" s="7">
        <f>(P78-S78)/(N78-S78-U78+Z78)</f>
        <v>0.2853185595567867</v>
      </c>
      <c r="C78" s="7">
        <f>W78/M78</f>
        <v>0.33075435203094777</v>
      </c>
      <c r="D78" s="7">
        <f>(Q78+R78+S78)/P78</f>
        <v>0.25217391304347825</v>
      </c>
      <c r="E78" s="7">
        <f>(W78+O78)/M78</f>
        <v>0.42746615087040618</v>
      </c>
      <c r="F78" s="7">
        <f>(W78/N78)+((P78+T78+X78)/(N78+T78+X78+Z78))</f>
        <v>0.65120783675080807</v>
      </c>
      <c r="G78" s="7">
        <f>S78/W78</f>
        <v>7.0175438596491224E-2</v>
      </c>
      <c r="H78" s="7">
        <f>(Y78+Z78)/W78</f>
        <v>5.2631578947368418E-2</v>
      </c>
      <c r="I78" s="7">
        <f>U78/M78</f>
        <v>0.20502901353965183</v>
      </c>
      <c r="J78" s="7">
        <f>(T78+X78)/M78</f>
        <v>6.5764023210831718E-2</v>
      </c>
      <c r="K78" s="21">
        <f>(1-B78*0.7635+1-C78*0.7562+1-D78*0.75+1-E78*0.7248+1-F78*0.7021+1-G78*0.6285+H78*0.5884+I78*0.5276+1-J78*0.3663)/11.068</f>
        <v>0.51019326160033418</v>
      </c>
      <c r="L78" s="29">
        <f>K78/0.4909*100</f>
        <v>103.93018162565373</v>
      </c>
      <c r="M78" s="72">
        <v>517</v>
      </c>
      <c r="N78" s="72">
        <v>474</v>
      </c>
      <c r="O78" s="72">
        <v>50</v>
      </c>
      <c r="P78" s="72">
        <v>115</v>
      </c>
      <c r="Q78" s="72">
        <v>14</v>
      </c>
      <c r="R78" s="72">
        <v>3</v>
      </c>
      <c r="S78" s="72">
        <v>12</v>
      </c>
      <c r="T78" s="72">
        <v>29</v>
      </c>
      <c r="U78" s="72">
        <v>106</v>
      </c>
      <c r="V78" s="72">
        <v>0.24299999999999999</v>
      </c>
      <c r="W78" s="72">
        <v>171</v>
      </c>
      <c r="X78" s="72">
        <v>5</v>
      </c>
      <c r="Y78" s="72">
        <v>4</v>
      </c>
      <c r="Z78" s="72">
        <v>5</v>
      </c>
      <c r="AA78" s="3"/>
    </row>
    <row r="79" spans="1:27" x14ac:dyDescent="0.2">
      <c r="A79" s="74" t="s">
        <v>211</v>
      </c>
      <c r="B79" s="7">
        <f>(P79-S79)/(N79-S79-U79+Z79)</f>
        <v>0.23853211009174313</v>
      </c>
      <c r="C79" s="7">
        <f>W79/M79</f>
        <v>0.26923076923076922</v>
      </c>
      <c r="D79" s="7">
        <f>(Q79+R79+S79)/P79</f>
        <v>0.375</v>
      </c>
      <c r="E79" s="7">
        <f>(W79+O79)/M79</f>
        <v>0.38461538461538464</v>
      </c>
      <c r="F79" s="7">
        <f>(W79/N79)+((P79+T79+X79)/(N79+T79+X79+Z79))</f>
        <v>0.63433908045977017</v>
      </c>
      <c r="G79" s="7">
        <f>S79/W79</f>
        <v>0.10714285714285714</v>
      </c>
      <c r="H79" s="7">
        <f>(Y79+Z79)/W79</f>
        <v>1.7857142857142856E-2</v>
      </c>
      <c r="I79" s="7">
        <f>U79/M79</f>
        <v>0.28846153846153844</v>
      </c>
      <c r="J79" s="7">
        <f>(T79+X79)/M79</f>
        <v>0.15865384615384615</v>
      </c>
      <c r="K79" s="21">
        <f>(1-B79*0.7635+1-C79*0.7562+1-D79*0.75+1-E79*0.7248+1-F79*0.7021+1-G79*0.6285+H79*0.5884+I79*0.5276+1-J79*0.3663)/11.068</f>
        <v>0.51013236249382199</v>
      </c>
      <c r="L79" s="29">
        <f>K79/0.4909*100</f>
        <v>103.91777602237156</v>
      </c>
      <c r="M79" s="72">
        <v>208</v>
      </c>
      <c r="N79" s="72">
        <v>174</v>
      </c>
      <c r="O79" s="72">
        <v>24</v>
      </c>
      <c r="P79" s="72">
        <v>32</v>
      </c>
      <c r="Q79" s="72">
        <v>6</v>
      </c>
      <c r="R79" s="72">
        <v>0</v>
      </c>
      <c r="S79" s="72">
        <v>6</v>
      </c>
      <c r="T79" s="72">
        <v>29</v>
      </c>
      <c r="U79" s="72">
        <v>60</v>
      </c>
      <c r="V79" s="72">
        <v>0.184</v>
      </c>
      <c r="W79" s="72">
        <v>56</v>
      </c>
      <c r="X79" s="72">
        <v>4</v>
      </c>
      <c r="Y79" s="72">
        <v>0</v>
      </c>
      <c r="Z79" s="72">
        <v>1</v>
      </c>
      <c r="AA79" s="3"/>
    </row>
    <row r="80" spans="1:27" x14ac:dyDescent="0.2">
      <c r="A80" s="74" t="s">
        <v>119</v>
      </c>
      <c r="B80" s="7">
        <f>(P80-S80)/(N80-S80-U80+Z80)</f>
        <v>0.27074235807860264</v>
      </c>
      <c r="C80" s="7">
        <f>W80/M80</f>
        <v>0.27548209366391185</v>
      </c>
      <c r="D80" s="7">
        <f>(Q80+R80+S80)/P80</f>
        <v>0.26470588235294118</v>
      </c>
      <c r="E80" s="7">
        <f>(W80+O80)/M80</f>
        <v>0.36639118457300274</v>
      </c>
      <c r="F80" s="7">
        <f>(W80/N80)+((P80+T80+X80)/(N80+T80+X80+Z80))</f>
        <v>0.69781144781144788</v>
      </c>
      <c r="G80" s="7">
        <f>S80/W80</f>
        <v>0.06</v>
      </c>
      <c r="H80" s="7">
        <f>(Y80+Z80)/W80</f>
        <v>0.04</v>
      </c>
      <c r="I80" s="7">
        <f>U80/M80</f>
        <v>0.17355371900826447</v>
      </c>
      <c r="J80" s="7">
        <f>(T80+X80)/M80</f>
        <v>0.17079889807162535</v>
      </c>
      <c r="K80" s="21">
        <f>(1-B80*0.7635+1-C80*0.7562+1-D80*0.75+1-E80*0.7248+1-F80*0.7021+1-G80*0.6285+H80*0.5884+I80*0.5276+1-J80*0.3663)/11.068</f>
        <v>0.51009891546004926</v>
      </c>
      <c r="L80" s="29">
        <f>K80/0.4909*100</f>
        <v>103.91096261153987</v>
      </c>
      <c r="M80" s="72">
        <v>363</v>
      </c>
      <c r="N80" s="72">
        <v>297</v>
      </c>
      <c r="O80" s="72">
        <v>33</v>
      </c>
      <c r="P80" s="72">
        <v>68</v>
      </c>
      <c r="Q80" s="72">
        <v>10</v>
      </c>
      <c r="R80" s="72">
        <v>2</v>
      </c>
      <c r="S80" s="72">
        <v>6</v>
      </c>
      <c r="T80" s="72">
        <v>57</v>
      </c>
      <c r="U80" s="72">
        <v>63</v>
      </c>
      <c r="V80" s="72">
        <v>0.22900000000000001</v>
      </c>
      <c r="W80" s="72">
        <v>100</v>
      </c>
      <c r="X80" s="72">
        <v>5</v>
      </c>
      <c r="Y80" s="72">
        <v>3</v>
      </c>
      <c r="Z80" s="72">
        <v>1</v>
      </c>
      <c r="AA80" s="3"/>
    </row>
    <row r="81" spans="1:27" x14ac:dyDescent="0.2">
      <c r="A81" s="74" t="s">
        <v>283</v>
      </c>
      <c r="B81" s="7">
        <f>(P81-S81)/(N81-S81-U81+Z81)</f>
        <v>0.24778761061946902</v>
      </c>
      <c r="C81" s="7">
        <f>W81/M81</f>
        <v>0.28813559322033899</v>
      </c>
      <c r="D81" s="7">
        <f>(Q81+R81+S81)/P81</f>
        <v>0.41935483870967744</v>
      </c>
      <c r="E81" s="7">
        <f>(W81+O81)/M81</f>
        <v>0.38418079096045199</v>
      </c>
      <c r="F81" s="7">
        <f>(W81/N81)+((P81+T81+X81)/(N81+T81+X81+Z81))</f>
        <v>0.59962096831867262</v>
      </c>
      <c r="G81" s="7">
        <f>S81/W81</f>
        <v>5.8823529411764705E-2</v>
      </c>
      <c r="H81" s="7">
        <f>(Y81+Z81)/W81</f>
        <v>1.9607843137254902E-2</v>
      </c>
      <c r="I81" s="7">
        <f>U81/M81</f>
        <v>0.24293785310734464</v>
      </c>
      <c r="J81" s="7">
        <f>(T81+X81)/M81</f>
        <v>0.10169491525423729</v>
      </c>
      <c r="K81" s="21">
        <f>(1-B81*0.7635+1-C81*0.7562+1-D81*0.75+1-E81*0.7248+1-F81*0.7021+1-G81*0.6285+H81*0.5884+I81*0.5276+1-J81*0.3663)/11.068</f>
        <v>0.50997936447690229</v>
      </c>
      <c r="L81" s="29">
        <f>K81/0.4909*100</f>
        <v>103.88660918250199</v>
      </c>
      <c r="M81" s="72">
        <v>177</v>
      </c>
      <c r="N81" s="72">
        <v>158</v>
      </c>
      <c r="O81" s="72">
        <v>17</v>
      </c>
      <c r="P81" s="72">
        <v>31</v>
      </c>
      <c r="Q81" s="72">
        <v>9</v>
      </c>
      <c r="R81" s="72">
        <v>1</v>
      </c>
      <c r="S81" s="72">
        <v>3</v>
      </c>
      <c r="T81" s="72">
        <v>16</v>
      </c>
      <c r="U81" s="72">
        <v>43</v>
      </c>
      <c r="V81" s="72">
        <v>0.19600000000000001</v>
      </c>
      <c r="W81" s="72">
        <v>51</v>
      </c>
      <c r="X81" s="72">
        <v>2</v>
      </c>
      <c r="Y81" s="72">
        <v>0</v>
      </c>
      <c r="Z81" s="72">
        <v>1</v>
      </c>
      <c r="AA81" s="3"/>
    </row>
    <row r="82" spans="1:27" x14ac:dyDescent="0.2">
      <c r="A82" s="74" t="s">
        <v>45</v>
      </c>
      <c r="B82" s="7">
        <f>(P82-S82)/(N82-S82-U82+Z82)</f>
        <v>0.31468531468531469</v>
      </c>
      <c r="C82" s="7">
        <f>W82/M82</f>
        <v>0.30813953488372092</v>
      </c>
      <c r="D82" s="7">
        <f>(Q82+R82+S82)/P82</f>
        <v>0.28155339805825241</v>
      </c>
      <c r="E82" s="7">
        <f>(W82+O82)/M82</f>
        <v>0.41860465116279072</v>
      </c>
      <c r="F82" s="7">
        <f>(W82/N82)+((P82+T82+X82)/(N82+T82+X82+Z82))</f>
        <v>0.66244952315491012</v>
      </c>
      <c r="G82" s="7">
        <f>S82/W82</f>
        <v>8.1761006289308172E-2</v>
      </c>
      <c r="H82" s="7">
        <f>(Y82+Z82)/W82</f>
        <v>4.40251572327044E-2</v>
      </c>
      <c r="I82" s="7">
        <f>U82/M82</f>
        <v>0.30813953488372092</v>
      </c>
      <c r="J82" s="7">
        <f>(T82+X82)/M82</f>
        <v>0.11046511627906977</v>
      </c>
      <c r="K82" s="21">
        <f>(1-B82*0.7635+1-C82*0.7562+1-D82*0.75+1-E82*0.7248+1-F82*0.7021+1-G82*0.6285+H82*0.5884+I82*0.5276+1-J82*0.3663)/11.068</f>
        <v>0.50990926930065694</v>
      </c>
      <c r="L82" s="29">
        <f>K82/0.4909*100</f>
        <v>103.87233027106477</v>
      </c>
      <c r="M82" s="72">
        <v>516</v>
      </c>
      <c r="N82" s="72">
        <v>452</v>
      </c>
      <c r="O82" s="72">
        <v>57</v>
      </c>
      <c r="P82" s="72">
        <v>103</v>
      </c>
      <c r="Q82" s="72">
        <v>15</v>
      </c>
      <c r="R82" s="72">
        <v>1</v>
      </c>
      <c r="S82" s="72">
        <v>13</v>
      </c>
      <c r="T82" s="72">
        <v>49</v>
      </c>
      <c r="U82" s="72">
        <v>159</v>
      </c>
      <c r="V82" s="72">
        <v>0.22800000000000001</v>
      </c>
      <c r="W82" s="72">
        <v>159</v>
      </c>
      <c r="X82" s="72">
        <v>8</v>
      </c>
      <c r="Y82" s="72">
        <v>1</v>
      </c>
      <c r="Z82" s="72">
        <v>6</v>
      </c>
      <c r="AA82" s="3"/>
    </row>
    <row r="83" spans="1:27" x14ac:dyDescent="0.2">
      <c r="A83" s="74" t="s">
        <v>228</v>
      </c>
      <c r="B83" s="7">
        <f>(P83-S83)/(N83-S83-U83+Z83)</f>
        <v>0.27722772277227725</v>
      </c>
      <c r="C83" s="7">
        <f>W83/M83</f>
        <v>0.34517766497461927</v>
      </c>
      <c r="D83" s="7">
        <f>(Q83+R83+S83)/P83</f>
        <v>0.35135135135135137</v>
      </c>
      <c r="E83" s="7">
        <f>(W83+O83)/M83</f>
        <v>0.45177664974619292</v>
      </c>
      <c r="F83" s="7">
        <f>(W83/N83)+((P83+T83+X83)/(N83+T83+X83+Z83))</f>
        <v>0.60936113575865125</v>
      </c>
      <c r="G83" s="7">
        <f>S83/W83</f>
        <v>0.13235294117647059</v>
      </c>
      <c r="H83" s="7">
        <f>(Y83+Z83)/W83</f>
        <v>4.4117647058823532E-2</v>
      </c>
      <c r="I83" s="7">
        <f>U83/M83</f>
        <v>0.38578680203045684</v>
      </c>
      <c r="J83" s="7">
        <f>(T83+X83)/M83</f>
        <v>5.0761421319796954E-2</v>
      </c>
      <c r="K83" s="21">
        <f>(1-B83*0.7635+1-C83*0.7562+1-D83*0.75+1-E83*0.7248+1-F83*0.7021+1-G83*0.6285+H83*0.5884+I83*0.5276+1-J83*0.3663)/11.068</f>
        <v>0.50923760470416368</v>
      </c>
      <c r="L83" s="29">
        <f>K83/0.4909*100</f>
        <v>103.73550717135134</v>
      </c>
      <c r="M83" s="72">
        <v>197</v>
      </c>
      <c r="N83" s="72">
        <v>184</v>
      </c>
      <c r="O83" s="72">
        <v>21</v>
      </c>
      <c r="P83" s="72">
        <v>37</v>
      </c>
      <c r="Q83" s="72">
        <v>4</v>
      </c>
      <c r="R83" s="72">
        <v>0</v>
      </c>
      <c r="S83" s="72">
        <v>9</v>
      </c>
      <c r="T83" s="72">
        <v>9</v>
      </c>
      <c r="U83" s="72">
        <v>76</v>
      </c>
      <c r="V83" s="72">
        <v>0.20100000000000001</v>
      </c>
      <c r="W83" s="72">
        <v>68</v>
      </c>
      <c r="X83" s="72">
        <v>1</v>
      </c>
      <c r="Y83" s="72">
        <v>1</v>
      </c>
      <c r="Z83" s="72">
        <v>2</v>
      </c>
      <c r="AA83" s="3"/>
    </row>
    <row r="84" spans="1:27" x14ac:dyDescent="0.2">
      <c r="A84" s="74" t="s">
        <v>71</v>
      </c>
      <c r="B84" s="7">
        <f>(P84-S84)/(N84-S84-U84+Z84)</f>
        <v>0.23651452282157676</v>
      </c>
      <c r="C84" s="7">
        <f>W84/M84</f>
        <v>0.3208791208791209</v>
      </c>
      <c r="D84" s="7">
        <f>(Q84+R84+S84)/P84</f>
        <v>0.40789473684210525</v>
      </c>
      <c r="E84" s="7">
        <f>(W84+O84)/M84</f>
        <v>0.4043956043956044</v>
      </c>
      <c r="F84" s="7">
        <f>(W84/N84)+((P84+T84+X84)/(N84+T84+X84+Z84))</f>
        <v>0.59986021687563529</v>
      </c>
      <c r="G84" s="7">
        <f>S84/W84</f>
        <v>0.13013698630136986</v>
      </c>
      <c r="H84" s="7">
        <f>(Y84+Z84)/W84</f>
        <v>1.3698630136986301E-2</v>
      </c>
      <c r="I84" s="7">
        <f>U84/M84</f>
        <v>0.34505494505494505</v>
      </c>
      <c r="J84" s="7">
        <f>(T84+X84)/M84</f>
        <v>8.1318681318681321E-2</v>
      </c>
      <c r="K84" s="21">
        <f>(1-B84*0.7635+1-C84*0.7562+1-D84*0.75+1-E84*0.7248+1-F84*0.7021+1-G84*0.6285+H84*0.5884+I84*0.5276+1-J84*0.3663)/11.068</f>
        <v>0.5091359468537392</v>
      </c>
      <c r="L84" s="29">
        <f>K84/0.4909*100</f>
        <v>103.71479870721923</v>
      </c>
      <c r="M84" s="72">
        <v>455</v>
      </c>
      <c r="N84" s="72">
        <v>416</v>
      </c>
      <c r="O84" s="72">
        <v>38</v>
      </c>
      <c r="P84" s="72">
        <v>76</v>
      </c>
      <c r="Q84" s="72">
        <v>11</v>
      </c>
      <c r="R84" s="72">
        <v>1</v>
      </c>
      <c r="S84" s="72">
        <v>19</v>
      </c>
      <c r="T84" s="72">
        <v>29</v>
      </c>
      <c r="U84" s="72">
        <v>157</v>
      </c>
      <c r="V84" s="72">
        <v>0.183</v>
      </c>
      <c r="W84" s="72">
        <v>146</v>
      </c>
      <c r="X84" s="72">
        <v>8</v>
      </c>
      <c r="Y84" s="72">
        <v>1</v>
      </c>
      <c r="Z84" s="72">
        <v>1</v>
      </c>
      <c r="AA84" s="3"/>
    </row>
    <row r="85" spans="1:27" x14ac:dyDescent="0.2">
      <c r="A85" s="74" t="s">
        <v>215</v>
      </c>
      <c r="B85" s="7">
        <f>(P85-S85)/(N85-S85-U85+Z85)</f>
        <v>0.23684210526315788</v>
      </c>
      <c r="C85" s="7">
        <f>W85/M85</f>
        <v>0.27450980392156865</v>
      </c>
      <c r="D85" s="7">
        <f>(Q85+R85+S85)/P85</f>
        <v>0.33333333333333331</v>
      </c>
      <c r="E85" s="7">
        <f>(W85+O85)/M85</f>
        <v>0.36764705882352944</v>
      </c>
      <c r="F85" s="7">
        <f>(W85/N85)+((P85+T85+X85)/(N85+T85+X85+Z85))</f>
        <v>0.65784313725490196</v>
      </c>
      <c r="G85" s="7">
        <f>S85/W85</f>
        <v>0.10714285714285714</v>
      </c>
      <c r="H85" s="7">
        <f>(Y85+Z85)/W85</f>
        <v>0</v>
      </c>
      <c r="I85" s="7">
        <f>U85/M85</f>
        <v>0.24509803921568626</v>
      </c>
      <c r="J85" s="7">
        <f>(T85+X85)/M85</f>
        <v>0.16666666666666666</v>
      </c>
      <c r="K85" s="21">
        <f>(1-B85*0.7635+1-C85*0.7562+1-D85*0.75+1-E85*0.7248+1-F85*0.7021+1-G85*0.6285+H85*0.5884+I85*0.5276+1-J85*0.3663)/11.068</f>
        <v>0.5090503183755003</v>
      </c>
      <c r="L85" s="29">
        <f>K85/0.4909*100</f>
        <v>103.69735554603794</v>
      </c>
      <c r="M85" s="72">
        <v>204</v>
      </c>
      <c r="N85" s="72">
        <v>170</v>
      </c>
      <c r="O85" s="72">
        <v>19</v>
      </c>
      <c r="P85" s="72">
        <v>33</v>
      </c>
      <c r="Q85" s="72">
        <v>5</v>
      </c>
      <c r="R85" s="72">
        <v>0</v>
      </c>
      <c r="S85" s="72">
        <v>6</v>
      </c>
      <c r="T85" s="72">
        <v>29</v>
      </c>
      <c r="U85" s="72">
        <v>50</v>
      </c>
      <c r="V85" s="72">
        <v>0.19400000000000001</v>
      </c>
      <c r="W85" s="72">
        <v>56</v>
      </c>
      <c r="X85" s="72">
        <v>5</v>
      </c>
      <c r="Y85" s="72">
        <v>0</v>
      </c>
      <c r="Z85" s="72">
        <v>0</v>
      </c>
      <c r="AA85" s="3"/>
    </row>
    <row r="86" spans="1:27" x14ac:dyDescent="0.2">
      <c r="A86" s="74" t="s">
        <v>303</v>
      </c>
      <c r="B86" s="7">
        <f>(P86-S86)/(N86-S86-U86+Z86)</f>
        <v>0.31632653061224492</v>
      </c>
      <c r="C86" s="7">
        <f>W86/M86</f>
        <v>0.30994152046783624</v>
      </c>
      <c r="D86" s="7">
        <f>(Q86+R86+S86)/P86</f>
        <v>0.25714285714285712</v>
      </c>
      <c r="E86" s="7">
        <f>(W86+O86)/M86</f>
        <v>0.43274853801169588</v>
      </c>
      <c r="F86" s="7">
        <f>(W86/N86)+((P86+T86+X86)/(N86+T86+X86+Z86))</f>
        <v>0.66678285116765423</v>
      </c>
      <c r="G86" s="7">
        <f>S86/W86</f>
        <v>7.5471698113207544E-2</v>
      </c>
      <c r="H86" s="7">
        <f>(Y86+Z86)/W86</f>
        <v>1.8867924528301886E-2</v>
      </c>
      <c r="I86" s="7">
        <f>U86/M86</f>
        <v>0.29239766081871343</v>
      </c>
      <c r="J86" s="7">
        <f>(T86+X86)/M86</f>
        <v>0.1111111111111111</v>
      </c>
      <c r="K86" s="21">
        <f>(1-B86*0.7635+1-C86*0.7562+1-D86*0.75+1-E86*0.7248+1-F86*0.7021+1-G86*0.6285+H86*0.5884+I86*0.5276+1-J86*0.3663)/11.068</f>
        <v>0.50837389984307901</v>
      </c>
      <c r="L86" s="29">
        <f>K86/0.4909*100</f>
        <v>103.55956403403523</v>
      </c>
      <c r="M86" s="72">
        <v>171</v>
      </c>
      <c r="N86" s="72">
        <v>151</v>
      </c>
      <c r="O86" s="72">
        <v>21</v>
      </c>
      <c r="P86" s="72">
        <v>35</v>
      </c>
      <c r="Q86" s="72">
        <v>4</v>
      </c>
      <c r="R86" s="72">
        <v>1</v>
      </c>
      <c r="S86" s="72">
        <v>4</v>
      </c>
      <c r="T86" s="72">
        <v>19</v>
      </c>
      <c r="U86" s="72">
        <v>50</v>
      </c>
      <c r="V86" s="72">
        <v>0.23200000000000001</v>
      </c>
      <c r="W86" s="72">
        <v>53</v>
      </c>
      <c r="X86" s="72">
        <v>0</v>
      </c>
      <c r="Y86" s="72">
        <v>0</v>
      </c>
      <c r="Z86" s="72">
        <v>1</v>
      </c>
      <c r="AA86" s="3"/>
    </row>
    <row r="87" spans="1:27" x14ac:dyDescent="0.2">
      <c r="A87" s="74" t="s">
        <v>251</v>
      </c>
      <c r="B87" s="7">
        <f>(P87-S87)/(N87-S87-U87+Z87)</f>
        <v>0.29629629629629628</v>
      </c>
      <c r="C87" s="7">
        <f>W87/M87</f>
        <v>0.32972972972972975</v>
      </c>
      <c r="D87" s="7">
        <f>(Q87+R87+S87)/P87</f>
        <v>0.20454545454545456</v>
      </c>
      <c r="E87" s="7">
        <f>(W87+O87)/M87</f>
        <v>0.45405405405405408</v>
      </c>
      <c r="F87" s="7">
        <f>(W87/N87)+((P87+T87+X87)/(N87+T87+X87+Z87))</f>
        <v>0.66651583710407247</v>
      </c>
      <c r="G87" s="7">
        <f>S87/W87</f>
        <v>6.5573770491803282E-2</v>
      </c>
      <c r="H87" s="7">
        <f>(Y87+Z87)/W87</f>
        <v>4.9180327868852458E-2</v>
      </c>
      <c r="I87" s="7">
        <f>U87/M87</f>
        <v>0.16756756756756758</v>
      </c>
      <c r="J87" s="7">
        <f>(T87+X87)/M87</f>
        <v>6.4864864864864868E-2</v>
      </c>
      <c r="K87" s="21">
        <f>(1-B87*0.7635+1-C87*0.7562+1-D87*0.75+1-E87*0.7248+1-F87*0.7021+1-G87*0.6285+H87*0.5884+I87*0.5276+1-J87*0.3663)/11.068</f>
        <v>0.50834307521236899</v>
      </c>
      <c r="L87" s="29">
        <f>K87/0.4909*100</f>
        <v>103.55328482631269</v>
      </c>
      <c r="M87" s="72">
        <v>185</v>
      </c>
      <c r="N87" s="72">
        <v>170</v>
      </c>
      <c r="O87" s="72">
        <v>23</v>
      </c>
      <c r="P87" s="72">
        <v>44</v>
      </c>
      <c r="Q87" s="72">
        <v>5</v>
      </c>
      <c r="R87" s="72">
        <v>0</v>
      </c>
      <c r="S87" s="72">
        <v>4</v>
      </c>
      <c r="T87" s="72">
        <v>12</v>
      </c>
      <c r="U87" s="72">
        <v>31</v>
      </c>
      <c r="V87" s="72">
        <v>0.25900000000000001</v>
      </c>
      <c r="W87" s="72">
        <v>61</v>
      </c>
      <c r="X87" s="72">
        <v>0</v>
      </c>
      <c r="Y87" s="72">
        <v>3</v>
      </c>
      <c r="Z87" s="72">
        <v>0</v>
      </c>
      <c r="AA87" s="3"/>
    </row>
    <row r="88" spans="1:27" x14ac:dyDescent="0.2">
      <c r="A88" s="74" t="s">
        <v>167</v>
      </c>
      <c r="B88" s="7">
        <f>(P88-S88)/(N88-S88-U88+Z88)</f>
        <v>0.27810650887573962</v>
      </c>
      <c r="C88" s="7">
        <f>W88/M88</f>
        <v>0.35039370078740156</v>
      </c>
      <c r="D88" s="7">
        <f>(Q88+R88+S88)/P88</f>
        <v>0.26785714285714285</v>
      </c>
      <c r="E88" s="7">
        <f>(W88+O88)/M88</f>
        <v>0.42913385826771655</v>
      </c>
      <c r="F88" s="7">
        <f>(W88/N88)+((P88+T88+X88)/(N88+T88+X88+Z88))</f>
        <v>0.63806930936644091</v>
      </c>
      <c r="G88" s="7">
        <f>S88/W88</f>
        <v>0.10112359550561797</v>
      </c>
      <c r="H88" s="7">
        <f>(Y88+Z88)/W88</f>
        <v>1.1235955056179775E-2</v>
      </c>
      <c r="I88" s="7">
        <f>U88/M88</f>
        <v>0.24803149606299213</v>
      </c>
      <c r="J88" s="7">
        <f>(T88+X88)/M88</f>
        <v>4.7244094488188976E-2</v>
      </c>
      <c r="K88" s="21">
        <f>(1-B88*0.7635+1-C88*0.7562+1-D88*0.75+1-E88*0.7248+1-F88*0.7021+1-G88*0.6285+H88*0.5884+I88*0.5276+1-J88*0.3663)/11.068</f>
        <v>0.5077151595507815</v>
      </c>
      <c r="L88" s="29">
        <f>K88/0.4909*100</f>
        <v>103.42537371170941</v>
      </c>
      <c r="M88" s="72">
        <v>254</v>
      </c>
      <c r="N88" s="72">
        <v>241</v>
      </c>
      <c r="O88" s="72">
        <v>20</v>
      </c>
      <c r="P88" s="72">
        <v>56</v>
      </c>
      <c r="Q88" s="72">
        <v>6</v>
      </c>
      <c r="R88" s="72">
        <v>0</v>
      </c>
      <c r="S88" s="72">
        <v>9</v>
      </c>
      <c r="T88" s="72">
        <v>9</v>
      </c>
      <c r="U88" s="72">
        <v>63</v>
      </c>
      <c r="V88" s="72">
        <v>0.23200000000000001</v>
      </c>
      <c r="W88" s="72">
        <v>89</v>
      </c>
      <c r="X88" s="72">
        <v>3</v>
      </c>
      <c r="Y88" s="72">
        <v>1</v>
      </c>
      <c r="Z88" s="72">
        <v>0</v>
      </c>
      <c r="AA88" s="3"/>
    </row>
    <row r="89" spans="1:27" x14ac:dyDescent="0.2">
      <c r="A89" s="74" t="s">
        <v>63</v>
      </c>
      <c r="B89" s="7">
        <f>(P89-S89)/(N89-S89-U89+Z89)</f>
        <v>0.28990228013029318</v>
      </c>
      <c r="C89" s="7">
        <f>W89/M89</f>
        <v>0.32627118644067798</v>
      </c>
      <c r="D89" s="7">
        <f>(Q89+R89+S89)/P89</f>
        <v>0.28712871287128711</v>
      </c>
      <c r="E89" s="7">
        <f>(W89+O89)/M89</f>
        <v>0.43220338983050849</v>
      </c>
      <c r="F89" s="7">
        <f>(W89/N89)+((P89+T89+X89)/(N89+T89+X89+Z89))</f>
        <v>0.65196798954760737</v>
      </c>
      <c r="G89" s="7">
        <f>S89/W89</f>
        <v>7.792207792207792E-2</v>
      </c>
      <c r="H89" s="7">
        <f>(Y89+Z89)/W89</f>
        <v>3.896103896103896E-2</v>
      </c>
      <c r="I89" s="7">
        <f>U89/M89</f>
        <v>0.24364406779661016</v>
      </c>
      <c r="J89" s="7">
        <f>(T89+X89)/M89</f>
        <v>7.8389830508474576E-2</v>
      </c>
      <c r="K89" s="21">
        <f>(1-B89*0.7635+1-C89*0.7562+1-D89*0.75+1-E89*0.7248+1-F89*0.7021+1-G89*0.6285+H89*0.5884+I89*0.5276+1-J89*0.3663)/11.068</f>
        <v>0.50771251585426225</v>
      </c>
      <c r="L89" s="29">
        <f>K89/0.4909*100</f>
        <v>103.42483517096399</v>
      </c>
      <c r="M89" s="72">
        <v>472</v>
      </c>
      <c r="N89" s="72">
        <v>429</v>
      </c>
      <c r="O89" s="72">
        <v>50</v>
      </c>
      <c r="P89" s="72">
        <v>101</v>
      </c>
      <c r="Q89" s="72">
        <v>17</v>
      </c>
      <c r="R89" s="72">
        <v>0</v>
      </c>
      <c r="S89" s="72">
        <v>12</v>
      </c>
      <c r="T89" s="72">
        <v>35</v>
      </c>
      <c r="U89" s="72">
        <v>115</v>
      </c>
      <c r="V89" s="72">
        <v>0.23499999999999999</v>
      </c>
      <c r="W89" s="72">
        <v>154</v>
      </c>
      <c r="X89" s="72">
        <v>2</v>
      </c>
      <c r="Y89" s="72">
        <v>1</v>
      </c>
      <c r="Z89" s="72">
        <v>5</v>
      </c>
      <c r="AA89" s="3"/>
    </row>
    <row r="90" spans="1:27" x14ac:dyDescent="0.2">
      <c r="A90" s="74" t="s">
        <v>168</v>
      </c>
      <c r="B90" s="7">
        <f>(P90-S90)/(N90-S90-U90+Z90)</f>
        <v>0.28930817610062892</v>
      </c>
      <c r="C90" s="7">
        <f>W90/M90</f>
        <v>0.32539682539682541</v>
      </c>
      <c r="D90" s="7">
        <f>(Q90+R90+S90)/P90</f>
        <v>0.30769230769230771</v>
      </c>
      <c r="E90" s="7">
        <f>(W90+O90)/M90</f>
        <v>0.40079365079365081</v>
      </c>
      <c r="F90" s="7">
        <f>(W90/N90)+((P90+T90+X90)/(N90+T90+X90+Z90))</f>
        <v>0.65017253278122844</v>
      </c>
      <c r="G90" s="7">
        <f>S90/W90</f>
        <v>7.3170731707317069E-2</v>
      </c>
      <c r="H90" s="7">
        <f>(Y90+Z90)/W90</f>
        <v>0</v>
      </c>
      <c r="I90" s="7">
        <f>U90/M90</f>
        <v>0.25793650793650796</v>
      </c>
      <c r="J90" s="7">
        <f>(T90+X90)/M90</f>
        <v>8.7301587301587297E-2</v>
      </c>
      <c r="K90" s="21">
        <f>(1-B90*0.7635+1-C90*0.7562+1-D90*0.75+1-E90*0.7248+1-F90*0.7021+1-G90*0.6285+H90*0.5884+I90*0.5276+1-J90*0.3663)/11.068</f>
        <v>0.5071755013853092</v>
      </c>
      <c r="L90" s="29">
        <f>K90/0.4909*100</f>
        <v>103.31544130888352</v>
      </c>
      <c r="M90" s="72">
        <v>252</v>
      </c>
      <c r="N90" s="72">
        <v>230</v>
      </c>
      <c r="O90" s="72">
        <v>19</v>
      </c>
      <c r="P90" s="72">
        <v>52</v>
      </c>
      <c r="Q90" s="72">
        <v>8</v>
      </c>
      <c r="R90" s="72">
        <v>2</v>
      </c>
      <c r="S90" s="72">
        <v>6</v>
      </c>
      <c r="T90" s="72">
        <v>22</v>
      </c>
      <c r="U90" s="72">
        <v>65</v>
      </c>
      <c r="V90" s="72">
        <v>0.22600000000000001</v>
      </c>
      <c r="W90" s="72">
        <v>82</v>
      </c>
      <c r="X90" s="72">
        <v>0</v>
      </c>
      <c r="Y90" s="72">
        <v>0</v>
      </c>
      <c r="Z90" s="72">
        <v>0</v>
      </c>
      <c r="AA90" s="3"/>
    </row>
    <row r="91" spans="1:27" x14ac:dyDescent="0.2">
      <c r="A91" s="74" t="s">
        <v>100</v>
      </c>
      <c r="B91" s="7">
        <f>(P91-S91)/(N91-S91-U91+Z91)</f>
        <v>0.2857142857142857</v>
      </c>
      <c r="C91" s="7">
        <f>W91/M91</f>
        <v>0.31265508684863524</v>
      </c>
      <c r="D91" s="7">
        <f>(Q91+R91+S91)/P91</f>
        <v>0.33333333333333331</v>
      </c>
      <c r="E91" s="7">
        <f>(W91+O91)/M91</f>
        <v>0.40694789081885857</v>
      </c>
      <c r="F91" s="7">
        <f>(W91/N91)+((P91+T91+X91)/(N91+T91+X91+Z91))</f>
        <v>0.6552134526259783</v>
      </c>
      <c r="G91" s="7">
        <f>S91/W91</f>
        <v>7.1428571428571425E-2</v>
      </c>
      <c r="H91" s="7">
        <f>(Y91+Z91)/W91</f>
        <v>3.968253968253968E-2</v>
      </c>
      <c r="I91" s="7">
        <f>U91/M91</f>
        <v>0.24317617866004962</v>
      </c>
      <c r="J91" s="7">
        <f>(T91+X91)/M91</f>
        <v>9.9255583126550875E-2</v>
      </c>
      <c r="K91" s="21">
        <f>(1-B91*0.7635+1-C91*0.7562+1-D91*0.75+1-E91*0.7248+1-F91*0.7021+1-G91*0.6285+H91*0.5884+I91*0.5276+1-J91*0.3663)/11.068</f>
        <v>0.50694298435093377</v>
      </c>
      <c r="L91" s="29">
        <f>K91/0.4909*100</f>
        <v>103.26807585066892</v>
      </c>
      <c r="M91" s="72">
        <v>403</v>
      </c>
      <c r="N91" s="72">
        <v>358</v>
      </c>
      <c r="O91" s="72">
        <v>38</v>
      </c>
      <c r="P91" s="72">
        <v>81</v>
      </c>
      <c r="Q91" s="72">
        <v>18</v>
      </c>
      <c r="R91" s="72">
        <v>0</v>
      </c>
      <c r="S91" s="72">
        <v>9</v>
      </c>
      <c r="T91" s="72">
        <v>39</v>
      </c>
      <c r="U91" s="72">
        <v>98</v>
      </c>
      <c r="V91" s="72">
        <v>0.22600000000000001</v>
      </c>
      <c r="W91" s="72">
        <v>126</v>
      </c>
      <c r="X91" s="72">
        <v>1</v>
      </c>
      <c r="Y91" s="72">
        <v>4</v>
      </c>
      <c r="Z91" s="72">
        <v>1</v>
      </c>
      <c r="AA91" s="3"/>
    </row>
    <row r="92" spans="1:27" x14ac:dyDescent="0.2">
      <c r="A92" s="74" t="s">
        <v>17</v>
      </c>
      <c r="B92" s="7">
        <f>(P92-S92)/(N92-S92-U92+Z92)</f>
        <v>0.27055702917771884</v>
      </c>
      <c r="C92" s="7">
        <f>W92/M92</f>
        <v>0.32590051457975988</v>
      </c>
      <c r="D92" s="7">
        <f>(Q92+R92+S92)/P92</f>
        <v>0.35897435897435898</v>
      </c>
      <c r="E92" s="7">
        <f>(W92+O92)/M92</f>
        <v>0.41337907375643224</v>
      </c>
      <c r="F92" s="7">
        <f>(W92/N92)+((P92+T92+X92)/(N92+T92+X92+Z92))</f>
        <v>0.63129799137557907</v>
      </c>
      <c r="G92" s="7">
        <f>S92/W92</f>
        <v>7.8947368421052627E-2</v>
      </c>
      <c r="H92" s="7">
        <f>(Y92+Z92)/W92</f>
        <v>2.1052631578947368E-2</v>
      </c>
      <c r="I92" s="7">
        <f>U92/M92</f>
        <v>0.25214408233276159</v>
      </c>
      <c r="J92" s="7">
        <f>(T92+X92)/M92</f>
        <v>7.5471698113207544E-2</v>
      </c>
      <c r="K92" s="6">
        <f>(1-B92*0.7635+1-C92*0.7562+1-D92*0.75+1-E92*0.7248+1-F92*0.7021+1-G92*0.6285+H92*0.5884+I92*0.5276+1-J92*0.3663)/11.068</f>
        <v>0.50623928258508222</v>
      </c>
      <c r="L92" s="27">
        <f>K92/0.4909*100</f>
        <v>103.12472654004527</v>
      </c>
      <c r="M92" s="72">
        <v>583</v>
      </c>
      <c r="N92" s="72">
        <v>535</v>
      </c>
      <c r="O92" s="72">
        <v>51</v>
      </c>
      <c r="P92" s="72">
        <v>117</v>
      </c>
      <c r="Q92" s="72">
        <v>26</v>
      </c>
      <c r="R92" s="72">
        <v>1</v>
      </c>
      <c r="S92" s="72">
        <v>15</v>
      </c>
      <c r="T92" s="72">
        <v>33</v>
      </c>
      <c r="U92" s="72">
        <v>147</v>
      </c>
      <c r="V92" s="72">
        <v>0.219</v>
      </c>
      <c r="W92" s="72">
        <v>190</v>
      </c>
      <c r="X92" s="72">
        <v>11</v>
      </c>
      <c r="Y92" s="72">
        <v>0</v>
      </c>
      <c r="Z92" s="72">
        <v>4</v>
      </c>
      <c r="AA92" s="3"/>
    </row>
    <row r="93" spans="1:27" x14ac:dyDescent="0.2">
      <c r="A93" s="74" t="s">
        <v>54</v>
      </c>
      <c r="B93" s="7">
        <f>(P93-S93)/(N93-S93-U93+Z93)</f>
        <v>0.28212290502793297</v>
      </c>
      <c r="C93" s="7">
        <f>W93/M93</f>
        <v>0.32604373757455268</v>
      </c>
      <c r="D93" s="7">
        <f>(Q93+R93+S93)/P93</f>
        <v>0.30909090909090908</v>
      </c>
      <c r="E93" s="7">
        <f>(W93+O93)/M93</f>
        <v>0.40357852882703776</v>
      </c>
      <c r="F93" s="7">
        <f>(W93/N93)+((P93+T93+X93)/(N93+T93+X93+Z93))</f>
        <v>0.65511893351921235</v>
      </c>
      <c r="G93" s="7">
        <f>S93/W93</f>
        <v>5.4878048780487805E-2</v>
      </c>
      <c r="H93" s="7">
        <f>(Y93+Z93)/W93</f>
        <v>2.4390243902439025E-2</v>
      </c>
      <c r="I93" s="7">
        <f>U93/M93</f>
        <v>0.18489065606361829</v>
      </c>
      <c r="J93" s="7">
        <f>(T93+X93)/M93</f>
        <v>7.7534791252485094E-2</v>
      </c>
      <c r="K93" s="6">
        <f>(1-B93*0.7635+1-C93*0.7562+1-D93*0.75+1-E93*0.7248+1-F93*0.7021+1-G93*0.6285+H93*0.5884+I93*0.5276+1-J93*0.3663)/11.068</f>
        <v>0.50621265512093216</v>
      </c>
      <c r="L93" s="27">
        <f>K93/0.4909*100</f>
        <v>103.11930232652927</v>
      </c>
      <c r="M93" s="72">
        <v>503</v>
      </c>
      <c r="N93" s="72">
        <v>460</v>
      </c>
      <c r="O93" s="72">
        <v>39</v>
      </c>
      <c r="P93" s="72">
        <v>110</v>
      </c>
      <c r="Q93" s="72">
        <v>23</v>
      </c>
      <c r="R93" s="72">
        <v>2</v>
      </c>
      <c r="S93" s="72">
        <v>9</v>
      </c>
      <c r="T93" s="72">
        <v>38</v>
      </c>
      <c r="U93" s="72">
        <v>93</v>
      </c>
      <c r="V93" s="72">
        <v>0.23899999999999999</v>
      </c>
      <c r="W93" s="72">
        <v>164</v>
      </c>
      <c r="X93" s="72">
        <v>1</v>
      </c>
      <c r="Y93" s="72">
        <v>4</v>
      </c>
      <c r="Z93" s="72">
        <v>0</v>
      </c>
      <c r="AA93" s="3"/>
    </row>
    <row r="94" spans="1:27" x14ac:dyDescent="0.2">
      <c r="A94" s="74" t="s">
        <v>264</v>
      </c>
      <c r="B94" s="7">
        <f>(P94-S94)/(N94-S94-U94+Z94)</f>
        <v>0.29661016949152541</v>
      </c>
      <c r="C94" s="7">
        <f>W94/M94</f>
        <v>0.30219780219780218</v>
      </c>
      <c r="D94" s="7">
        <f>(Q94+R94+S94)/P94</f>
        <v>0.26315789473684209</v>
      </c>
      <c r="E94" s="7">
        <f>(W94+O94)/M94</f>
        <v>0.41208791208791207</v>
      </c>
      <c r="F94" s="7">
        <f>(W94/N94)+((P94+T94+X94)/(N94+T94+X94+Z94))</f>
        <v>0.69097781199692032</v>
      </c>
      <c r="G94" s="7">
        <f>S94/W94</f>
        <v>5.4545454545454543E-2</v>
      </c>
      <c r="H94" s="7">
        <f>(Y94+Z94)/W94</f>
        <v>1.8181818181818181E-2</v>
      </c>
      <c r="I94" s="7">
        <f>U94/M94</f>
        <v>0.2032967032967033</v>
      </c>
      <c r="J94" s="7">
        <f>(T94+X94)/M94</f>
        <v>0.13186813186813187</v>
      </c>
      <c r="K94" s="6">
        <f>(1-B94*0.7635+1-C94*0.7562+1-D94*0.75+1-E94*0.7248+1-F94*0.7021+1-G94*0.6285+H94*0.5884+I94*0.5276+1-J94*0.3663)/11.068</f>
        <v>0.50589115500783</v>
      </c>
      <c r="L94" s="27">
        <f>K94/0.4909*100</f>
        <v>103.05381034993482</v>
      </c>
      <c r="M94" s="72">
        <v>182</v>
      </c>
      <c r="N94" s="72">
        <v>157</v>
      </c>
      <c r="O94" s="72">
        <v>20</v>
      </c>
      <c r="P94" s="72">
        <v>38</v>
      </c>
      <c r="Q94" s="72">
        <v>6</v>
      </c>
      <c r="R94" s="72">
        <v>1</v>
      </c>
      <c r="S94" s="72">
        <v>3</v>
      </c>
      <c r="T94" s="72">
        <v>23</v>
      </c>
      <c r="U94" s="72">
        <v>37</v>
      </c>
      <c r="V94" s="72">
        <v>0.24199999999999999</v>
      </c>
      <c r="W94" s="72">
        <v>55</v>
      </c>
      <c r="X94" s="72">
        <v>1</v>
      </c>
      <c r="Y94" s="72">
        <v>0</v>
      </c>
      <c r="Z94" s="72">
        <v>1</v>
      </c>
      <c r="AA94" s="3"/>
    </row>
    <row r="95" spans="1:27" x14ac:dyDescent="0.2">
      <c r="A95" s="74" t="s">
        <v>93</v>
      </c>
      <c r="B95" s="7">
        <f>(P95-S95)/(N95-S95-U95+Z95)</f>
        <v>0.28015564202334631</v>
      </c>
      <c r="C95" s="7">
        <f>W95/M95</f>
        <v>0.33886255924170616</v>
      </c>
      <c r="D95" s="7">
        <f>(Q95+R95+S95)/P95</f>
        <v>0.36470588235294116</v>
      </c>
      <c r="E95" s="7">
        <f>(W95+O95)/M95</f>
        <v>0.43838862559241704</v>
      </c>
      <c r="F95" s="7">
        <f>(W95/N95)+((P95+T95+X95)/(N95+T95+X95+Z95))</f>
        <v>0.61557143973596729</v>
      </c>
      <c r="G95" s="7">
        <f>S95/W95</f>
        <v>9.0909090909090912E-2</v>
      </c>
      <c r="H95" s="7">
        <f>(Y95+Z95)/W95</f>
        <v>1.3986013986013986E-2</v>
      </c>
      <c r="I95" s="7">
        <f>U95/M95</f>
        <v>0.3009478672985782</v>
      </c>
      <c r="J95" s="7">
        <f>(T95+X95)/M95</f>
        <v>5.2132701421800945E-2</v>
      </c>
      <c r="K95" s="6">
        <f>(1-B95*0.7635+1-C95*0.7562+1-D95*0.75+1-E95*0.7248+1-F95*0.7021+1-G95*0.6285+H95*0.5884+I95*0.5276+1-J95*0.3663)/11.068</f>
        <v>0.50570690258699103</v>
      </c>
      <c r="L95" s="27">
        <f>K95/0.4909*100</f>
        <v>103.01627675432697</v>
      </c>
      <c r="M95" s="72">
        <v>422</v>
      </c>
      <c r="N95" s="72">
        <v>397</v>
      </c>
      <c r="O95" s="72">
        <v>42</v>
      </c>
      <c r="P95" s="72">
        <v>85</v>
      </c>
      <c r="Q95" s="72">
        <v>17</v>
      </c>
      <c r="R95" s="72">
        <v>1</v>
      </c>
      <c r="S95" s="72">
        <v>13</v>
      </c>
      <c r="T95" s="72">
        <v>19</v>
      </c>
      <c r="U95" s="72">
        <v>127</v>
      </c>
      <c r="V95" s="72">
        <v>0.214</v>
      </c>
      <c r="W95" s="72">
        <v>143</v>
      </c>
      <c r="X95" s="72">
        <v>3</v>
      </c>
      <c r="Y95" s="72">
        <v>2</v>
      </c>
      <c r="Z95" s="72">
        <v>0</v>
      </c>
      <c r="AA95" s="3"/>
    </row>
    <row r="96" spans="1:27" x14ac:dyDescent="0.2">
      <c r="A96" s="74" t="s">
        <v>210</v>
      </c>
      <c r="B96" s="7">
        <f>(P96-S96)/(N96-S96-U96+Z96)</f>
        <v>0.224</v>
      </c>
      <c r="C96" s="7">
        <f>W96/M96</f>
        <v>0.32692307692307693</v>
      </c>
      <c r="D96" s="7">
        <f>(Q96+R96+S96)/P96</f>
        <v>0.44444444444444442</v>
      </c>
      <c r="E96" s="7">
        <f>(W96+O96)/M96</f>
        <v>0.4375</v>
      </c>
      <c r="F96" s="7">
        <f>(W96/N96)+((P96+T96+X96)/(N96+T96+X96+Z96))</f>
        <v>0.58060200668896322</v>
      </c>
      <c r="G96" s="7">
        <f>S96/W96</f>
        <v>0.11764705882352941</v>
      </c>
      <c r="H96" s="7">
        <f>(Y96+Z96)/W96</f>
        <v>1.4705882352941176E-2</v>
      </c>
      <c r="I96" s="7">
        <f>U96/M96</f>
        <v>0.29807692307692307</v>
      </c>
      <c r="J96" s="7">
        <f>(T96+X96)/M96</f>
        <v>5.7692307692307696E-2</v>
      </c>
      <c r="K96" s="6">
        <f>(1-B96*0.7635+1-C96*0.7562+1-D96*0.75+1-E96*0.7248+1-F96*0.7021+1-G96*0.6285+H96*0.5884+I96*0.5276+1-J96*0.3663)/11.068</f>
        <v>0.50546866859547246</v>
      </c>
      <c r="L96" s="27">
        <f>K96/0.4909*100</f>
        <v>102.96774670920198</v>
      </c>
      <c r="M96" s="72">
        <v>208</v>
      </c>
      <c r="N96" s="72">
        <v>195</v>
      </c>
      <c r="O96" s="72">
        <v>23</v>
      </c>
      <c r="P96" s="72">
        <v>36</v>
      </c>
      <c r="Q96" s="72">
        <v>8</v>
      </c>
      <c r="R96" s="72">
        <v>0</v>
      </c>
      <c r="S96" s="72">
        <v>8</v>
      </c>
      <c r="T96" s="72">
        <v>12</v>
      </c>
      <c r="U96" s="72">
        <v>62</v>
      </c>
      <c r="V96" s="72">
        <v>0.185</v>
      </c>
      <c r="W96" s="72">
        <v>68</v>
      </c>
      <c r="X96" s="72">
        <v>0</v>
      </c>
      <c r="Y96" s="72">
        <v>1</v>
      </c>
      <c r="Z96" s="72">
        <v>0</v>
      </c>
      <c r="AA96" s="3"/>
    </row>
    <row r="97" spans="1:27" x14ac:dyDescent="0.2">
      <c r="A97" s="74" t="s">
        <v>112</v>
      </c>
      <c r="B97" s="7">
        <f>(P97-S97)/(N97-S97-U97+Z97)</f>
        <v>0.26415094339622641</v>
      </c>
      <c r="C97" s="7">
        <f>W97/M97</f>
        <v>0.32460732984293195</v>
      </c>
      <c r="D97" s="7">
        <f>(Q97+R97+S97)/P97</f>
        <v>0.28749999999999998</v>
      </c>
      <c r="E97" s="7">
        <f>(W97+O97)/M97</f>
        <v>0.42146596858638741</v>
      </c>
      <c r="F97" s="7">
        <f>(W97/N97)+((P97+T97+X97)/(N97+T97+X97+Z97))</f>
        <v>0.6630966952264381</v>
      </c>
      <c r="G97" s="7">
        <f>S97/W97</f>
        <v>8.0645161290322578E-2</v>
      </c>
      <c r="H97" s="7">
        <f>(Y97+Z97)/W97</f>
        <v>2.4193548387096774E-2</v>
      </c>
      <c r="I97" s="7">
        <f>U97/M97</f>
        <v>0.18324607329842932</v>
      </c>
      <c r="J97" s="7">
        <f>(T97+X97)/M97</f>
        <v>9.1623036649214659E-2</v>
      </c>
      <c r="K97" s="6">
        <f>(1-B97*0.7635+1-C97*0.7562+1-D97*0.75+1-E97*0.7248+1-F97*0.7021+1-G97*0.6285+H97*0.5884+I97*0.5276+1-J97*0.3663)/11.068</f>
        <v>0.50531786032594006</v>
      </c>
      <c r="L97" s="27">
        <f>K97/0.4909*100</f>
        <v>102.93702593724589</v>
      </c>
      <c r="M97" s="72">
        <v>382</v>
      </c>
      <c r="N97" s="72">
        <v>344</v>
      </c>
      <c r="O97" s="72">
        <v>37</v>
      </c>
      <c r="P97" s="72">
        <v>80</v>
      </c>
      <c r="Q97" s="72">
        <v>12</v>
      </c>
      <c r="R97" s="72">
        <v>1</v>
      </c>
      <c r="S97" s="72">
        <v>10</v>
      </c>
      <c r="T97" s="72">
        <v>31</v>
      </c>
      <c r="U97" s="72">
        <v>70</v>
      </c>
      <c r="V97" s="72">
        <v>0.23300000000000001</v>
      </c>
      <c r="W97" s="72">
        <v>124</v>
      </c>
      <c r="X97" s="72">
        <v>4</v>
      </c>
      <c r="Y97" s="72">
        <v>2</v>
      </c>
      <c r="Z97" s="72">
        <v>1</v>
      </c>
      <c r="AA97" s="3"/>
    </row>
    <row r="98" spans="1:27" x14ac:dyDescent="0.2">
      <c r="A98" s="74" t="s">
        <v>107</v>
      </c>
      <c r="B98" s="7">
        <f>(P98-S98)/(N98-S98-U98+Z98)</f>
        <v>0.28358208955223879</v>
      </c>
      <c r="C98" s="7">
        <f>W98/M98</f>
        <v>0.32816537467700257</v>
      </c>
      <c r="D98" s="7">
        <f>(Q98+R98+S98)/P98</f>
        <v>0.2857142857142857</v>
      </c>
      <c r="E98" s="7">
        <f>(W98+O98)/M98</f>
        <v>0.41860465116279072</v>
      </c>
      <c r="F98" s="7">
        <f>(W98/N98)+((P98+T98+X98)/(N98+T98+X98+Z98))</f>
        <v>0.68536655733722063</v>
      </c>
      <c r="G98" s="7">
        <f>S98/W98</f>
        <v>6.2992125984251968E-2</v>
      </c>
      <c r="H98" s="7">
        <f>(Y98+Z98)/W98</f>
        <v>5.5118110236220472E-2</v>
      </c>
      <c r="I98" s="7">
        <f>U98/M98</f>
        <v>0.1834625322997416</v>
      </c>
      <c r="J98" s="7">
        <f>(T98+X98)/M98</f>
        <v>9.5607235142118857E-2</v>
      </c>
      <c r="K98" s="6">
        <f>(1-B98*0.7635+1-C98*0.7562+1-D98*0.75+1-E98*0.7248+1-F98*0.7021+1-G98*0.6285+H98*0.5884+I98*0.5276+1-J98*0.3663)/11.068</f>
        <v>0.505154954791455</v>
      </c>
      <c r="L98" s="27">
        <f>K98/0.4909*100</f>
        <v>102.90384086197901</v>
      </c>
      <c r="M98" s="72">
        <v>387</v>
      </c>
      <c r="N98" s="72">
        <v>343</v>
      </c>
      <c r="O98" s="72">
        <v>35</v>
      </c>
      <c r="P98" s="72">
        <v>84</v>
      </c>
      <c r="Q98" s="72">
        <v>13</v>
      </c>
      <c r="R98" s="72">
        <v>3</v>
      </c>
      <c r="S98" s="72">
        <v>8</v>
      </c>
      <c r="T98" s="72">
        <v>30</v>
      </c>
      <c r="U98" s="72">
        <v>71</v>
      </c>
      <c r="V98" s="72">
        <v>0.245</v>
      </c>
      <c r="W98" s="72">
        <v>127</v>
      </c>
      <c r="X98" s="72">
        <v>7</v>
      </c>
      <c r="Y98" s="72">
        <v>3</v>
      </c>
      <c r="Z98" s="72">
        <v>4</v>
      </c>
      <c r="AA98" s="3"/>
    </row>
    <row r="99" spans="1:27" x14ac:dyDescent="0.2">
      <c r="A99" s="74" t="s">
        <v>290</v>
      </c>
      <c r="B99" s="7">
        <f>(P99-S99)/(N99-S99-U99+Z99)</f>
        <v>0.28155339805825241</v>
      </c>
      <c r="C99" s="7">
        <f>W99/M99</f>
        <v>0.32</v>
      </c>
      <c r="D99" s="7">
        <f>(Q99+R99+S99)/P99</f>
        <v>0.3235294117647059</v>
      </c>
      <c r="E99" s="7">
        <f>(W99+O99)/M99</f>
        <v>0.4514285714285714</v>
      </c>
      <c r="F99" s="7">
        <f>(W99/N99)+((P99+T99+X99)/(N99+T99+X99+Z99))</f>
        <v>0.66248693834900729</v>
      </c>
      <c r="G99" s="7">
        <f>S99/W99</f>
        <v>8.9285714285714288E-2</v>
      </c>
      <c r="H99" s="7">
        <f>(Y99+Z99)/W99</f>
        <v>5.3571428571428568E-2</v>
      </c>
      <c r="I99" s="7">
        <f>U99/M99</f>
        <v>0.2742857142857143</v>
      </c>
      <c r="J99" s="7">
        <f>(T99+X99)/M99</f>
        <v>0.10285714285714286</v>
      </c>
      <c r="K99" s="6">
        <f>(1-B99*0.7635+1-C99*0.7562+1-D99*0.75+1-E99*0.7248+1-F99*0.7021+1-G99*0.6285+H99*0.5884+I99*0.5276+1-J99*0.3663)/11.068</f>
        <v>0.5051063735403104</v>
      </c>
      <c r="L99" s="27">
        <f>K99/0.4909*100</f>
        <v>102.89394449792431</v>
      </c>
      <c r="M99" s="72">
        <v>175</v>
      </c>
      <c r="N99" s="72">
        <v>154</v>
      </c>
      <c r="O99" s="72">
        <v>23</v>
      </c>
      <c r="P99" s="72">
        <v>34</v>
      </c>
      <c r="Q99" s="72">
        <v>5</v>
      </c>
      <c r="R99" s="72">
        <v>1</v>
      </c>
      <c r="S99" s="72">
        <v>5</v>
      </c>
      <c r="T99" s="72">
        <v>16</v>
      </c>
      <c r="U99" s="72">
        <v>48</v>
      </c>
      <c r="V99" s="72">
        <v>0.221</v>
      </c>
      <c r="W99" s="72">
        <v>56</v>
      </c>
      <c r="X99" s="72">
        <v>2</v>
      </c>
      <c r="Y99" s="72">
        <v>1</v>
      </c>
      <c r="Z99" s="72">
        <v>2</v>
      </c>
      <c r="AA99" s="3"/>
    </row>
    <row r="100" spans="1:27" x14ac:dyDescent="0.2">
      <c r="A100" s="74" t="s">
        <v>237</v>
      </c>
      <c r="B100" s="7">
        <f>(P100-S100)/(N100-S100-U100+Z100)</f>
        <v>0.31868131868131866</v>
      </c>
      <c r="C100" s="7">
        <f>W100/M100</f>
        <v>0.25906735751295334</v>
      </c>
      <c r="D100" s="7">
        <f>(Q100+R100+S100)/P100</f>
        <v>0.27272727272727271</v>
      </c>
      <c r="E100" s="7">
        <f>(W100+O100)/M100</f>
        <v>0.37823834196891193</v>
      </c>
      <c r="F100" s="7">
        <f>(W100/N100)+((P100+T100+X100)/(N100+T100+X100+Z100))</f>
        <v>0.72711571675302245</v>
      </c>
      <c r="G100" s="7">
        <f>S100/W100</f>
        <v>0.08</v>
      </c>
      <c r="H100" s="7">
        <f>(Y100+Z100)/W100</f>
        <v>0</v>
      </c>
      <c r="I100" s="7">
        <f>U100/M100</f>
        <v>0.28497409326424872</v>
      </c>
      <c r="J100" s="25">
        <f>(T100+X100)/M100</f>
        <v>0.22279792746113988</v>
      </c>
      <c r="K100" s="6">
        <f>(1-B100*0.7635+1-C100*0.7562+1-D100*0.75+1-E100*0.7248+1-F100*0.7021+1-G100*0.6285+H100*0.5884+I100*0.5276+1-J100*0.3663)/11.068</f>
        <v>0.50506333381603741</v>
      </c>
      <c r="L100" s="27">
        <f>K100/0.4909*100</f>
        <v>102.88517698432213</v>
      </c>
      <c r="M100" s="72">
        <v>193</v>
      </c>
      <c r="N100" s="72">
        <v>150</v>
      </c>
      <c r="O100" s="72">
        <v>23</v>
      </c>
      <c r="P100" s="72">
        <v>33</v>
      </c>
      <c r="Q100" s="72">
        <v>5</v>
      </c>
      <c r="R100" s="72">
        <v>0</v>
      </c>
      <c r="S100" s="72">
        <v>4</v>
      </c>
      <c r="T100" s="72">
        <v>39</v>
      </c>
      <c r="U100" s="72">
        <v>55</v>
      </c>
      <c r="V100" s="72">
        <v>0.22</v>
      </c>
      <c r="W100" s="72">
        <v>50</v>
      </c>
      <c r="X100" s="72">
        <v>4</v>
      </c>
      <c r="Y100" s="72">
        <v>0</v>
      </c>
      <c r="Z100" s="72">
        <v>0</v>
      </c>
      <c r="AA100" s="3"/>
    </row>
    <row r="101" spans="1:27" x14ac:dyDescent="0.2">
      <c r="A101" s="74" t="s">
        <v>297</v>
      </c>
      <c r="B101" s="7">
        <f>(P101-S101)/(N101-S101-U101+Z101)</f>
        <v>0.23469387755102042</v>
      </c>
      <c r="C101" s="7">
        <f>W101/M101</f>
        <v>0.31609195402298851</v>
      </c>
      <c r="D101" s="7">
        <f>(Q101+R101+S101)/P101</f>
        <v>0.36666666666666664</v>
      </c>
      <c r="E101" s="7">
        <f>(W101+O101)/M101</f>
        <v>0.37931034482758619</v>
      </c>
      <c r="F101" s="7">
        <f>(W101/N101)+((P101+T101+X101)/(N101+T101+X101+Z101))</f>
        <v>0.68409118033178185</v>
      </c>
      <c r="G101" s="7">
        <f>S101/W101</f>
        <v>0.12727272727272726</v>
      </c>
      <c r="H101" s="7">
        <f>(Y101+Z101)/W101</f>
        <v>5.4545454545454543E-2</v>
      </c>
      <c r="I101" s="7">
        <f>U101/M101</f>
        <v>0.2471264367816092</v>
      </c>
      <c r="J101" s="7">
        <f>(T101+X101)/M101</f>
        <v>0.13218390804597702</v>
      </c>
      <c r="K101" s="6">
        <f>(1-B101*0.7635+1-C101*0.7562+1-D101*0.75+1-E101*0.7248+1-F101*0.7021+1-G101*0.6285+H101*0.5884+I101*0.5276+1-J101*0.3663)/11.068</f>
        <v>0.50466448428876109</v>
      </c>
      <c r="L101" s="27">
        <f>K101/0.4909*100</f>
        <v>102.80392835379122</v>
      </c>
      <c r="M101" s="72">
        <v>174</v>
      </c>
      <c r="N101" s="72">
        <v>147</v>
      </c>
      <c r="O101" s="72">
        <v>11</v>
      </c>
      <c r="P101" s="72">
        <v>30</v>
      </c>
      <c r="Q101" s="72">
        <v>4</v>
      </c>
      <c r="R101" s="72">
        <v>0</v>
      </c>
      <c r="S101" s="72">
        <v>7</v>
      </c>
      <c r="T101" s="72">
        <v>22</v>
      </c>
      <c r="U101" s="72">
        <v>43</v>
      </c>
      <c r="V101" s="72">
        <v>0.20399999999999999</v>
      </c>
      <c r="W101" s="72">
        <v>55</v>
      </c>
      <c r="X101" s="72">
        <v>1</v>
      </c>
      <c r="Y101" s="72">
        <v>2</v>
      </c>
      <c r="Z101" s="72">
        <v>1</v>
      </c>
      <c r="AA101" s="3"/>
    </row>
    <row r="102" spans="1:27" x14ac:dyDescent="0.2">
      <c r="A102" s="74" t="s">
        <v>236</v>
      </c>
      <c r="B102" s="7">
        <f>(P102-S102)/(N102-S102-U102+Z102)</f>
        <v>0.28455284552845528</v>
      </c>
      <c r="C102" s="7">
        <f>W102/M102</f>
        <v>0.30412371134020616</v>
      </c>
      <c r="D102" s="7">
        <f>(Q102+R102+S102)/P102</f>
        <v>0.30769230769230771</v>
      </c>
      <c r="E102" s="7">
        <f>(W102+O102)/M102</f>
        <v>0.42783505154639173</v>
      </c>
      <c r="F102" s="7">
        <f>(W102/N102)+((P102+T102+X102)/(N102+T102+X102+Z102))</f>
        <v>0.68702790436356831</v>
      </c>
      <c r="G102" s="7">
        <f>S102/W102</f>
        <v>6.7796610169491525E-2</v>
      </c>
      <c r="H102" s="7">
        <f>(Y102+Z102)/W102</f>
        <v>5.0847457627118647E-2</v>
      </c>
      <c r="I102" s="7">
        <f>U102/M102</f>
        <v>0.21134020618556701</v>
      </c>
      <c r="J102" s="7">
        <f>(T102+X102)/M102</f>
        <v>0.12886597938144329</v>
      </c>
      <c r="K102" s="6">
        <f>(1-B102*0.7635+1-C102*0.7562+1-D102*0.75+1-E102*0.7248+1-F102*0.7021+1-G102*0.6285+H102*0.5884+I102*0.5276+1-J102*0.3663)/11.068</f>
        <v>0.504259770803415</v>
      </c>
      <c r="L102" s="27">
        <f>K102/0.4909*100</f>
        <v>102.72148519116216</v>
      </c>
      <c r="M102" s="72">
        <v>194</v>
      </c>
      <c r="N102" s="72">
        <v>166</v>
      </c>
      <c r="O102" s="72">
        <v>24</v>
      </c>
      <c r="P102" s="72">
        <v>39</v>
      </c>
      <c r="Q102" s="72">
        <v>8</v>
      </c>
      <c r="R102" s="72">
        <v>0</v>
      </c>
      <c r="S102" s="72">
        <v>4</v>
      </c>
      <c r="T102" s="72">
        <v>25</v>
      </c>
      <c r="U102" s="72">
        <v>41</v>
      </c>
      <c r="V102" s="72">
        <v>0.23499999999999999</v>
      </c>
      <c r="W102" s="72">
        <v>59</v>
      </c>
      <c r="X102" s="72">
        <v>0</v>
      </c>
      <c r="Y102" s="72">
        <v>1</v>
      </c>
      <c r="Z102" s="72">
        <v>2</v>
      </c>
      <c r="AA102" s="3"/>
    </row>
    <row r="103" spans="1:27" x14ac:dyDescent="0.2">
      <c r="A103" s="74" t="s">
        <v>117</v>
      </c>
      <c r="B103" s="7">
        <f>(P103-S103)/(N103-S103-U103+Z103)</f>
        <v>0.21632653061224491</v>
      </c>
      <c r="C103" s="7">
        <f>W103/M103</f>
        <v>0.35149863760217986</v>
      </c>
      <c r="D103" s="7">
        <f>(Q103+R103+S103)/P103</f>
        <v>0.35714285714285715</v>
      </c>
      <c r="E103" s="7">
        <f>(W103+O103)/M103</f>
        <v>0.43324250681198911</v>
      </c>
      <c r="F103" s="7">
        <f>(W103/N103)+((P103+T103+X103)/(N103+T103+X103+Z103))</f>
        <v>0.61981468282252317</v>
      </c>
      <c r="G103" s="7">
        <f>S103/W103</f>
        <v>0.13178294573643412</v>
      </c>
      <c r="H103" s="7">
        <f>(Y103+Z103)/W103</f>
        <v>1.5503875968992248E-2</v>
      </c>
      <c r="I103" s="7">
        <f>U103/M103</f>
        <v>0.22888283378746593</v>
      </c>
      <c r="J103" s="7">
        <f>(T103+X103)/M103</f>
        <v>5.4495912806539509E-2</v>
      </c>
      <c r="K103" s="6">
        <f>(1-B103*0.7635+1-C103*0.7562+1-D103*0.75+1-E103*0.7248+1-F103*0.7021+1-G103*0.6285+H103*0.5884+I103*0.5276+1-J103*0.3663)/11.068</f>
        <v>0.50407317067118307</v>
      </c>
      <c r="L103" s="27">
        <f>K103/0.4909*100</f>
        <v>102.6834733491919</v>
      </c>
      <c r="M103" s="72">
        <v>367</v>
      </c>
      <c r="N103" s="72">
        <v>345</v>
      </c>
      <c r="O103" s="72">
        <v>30</v>
      </c>
      <c r="P103" s="72">
        <v>70</v>
      </c>
      <c r="Q103" s="72">
        <v>8</v>
      </c>
      <c r="R103" s="72">
        <v>0</v>
      </c>
      <c r="S103" s="72">
        <v>17</v>
      </c>
      <c r="T103" s="72">
        <v>16</v>
      </c>
      <c r="U103" s="72">
        <v>84</v>
      </c>
      <c r="V103" s="72">
        <v>0.20300000000000001</v>
      </c>
      <c r="W103" s="72">
        <v>129</v>
      </c>
      <c r="X103" s="72">
        <v>4</v>
      </c>
      <c r="Y103" s="72">
        <v>1</v>
      </c>
      <c r="Z103" s="72">
        <v>1</v>
      </c>
      <c r="AA103" s="3"/>
    </row>
    <row r="104" spans="1:27" x14ac:dyDescent="0.2">
      <c r="A104" s="74" t="s">
        <v>227</v>
      </c>
      <c r="B104" s="7">
        <f>(P104-S104)/(N104-S104-U104+Z104)</f>
        <v>0.25</v>
      </c>
      <c r="C104" s="7">
        <f>W104/M104</f>
        <v>0.31472081218274112</v>
      </c>
      <c r="D104" s="7">
        <f>(Q104+R104+S104)/P104</f>
        <v>0.3611111111111111</v>
      </c>
      <c r="E104" s="7">
        <f>(W104+O104)/M104</f>
        <v>0.4467005076142132</v>
      </c>
      <c r="F104" s="7">
        <f>(W104/N104)+((P104+T104+X104)/(N104+T104+X104+Z104))</f>
        <v>0.67317133038782528</v>
      </c>
      <c r="G104" s="7">
        <f>S104/W104</f>
        <v>9.6774193548387094E-2</v>
      </c>
      <c r="H104" s="7">
        <f>(Y104+Z104)/W104</f>
        <v>9.6774193548387094E-2</v>
      </c>
      <c r="I104" s="7">
        <f>U104/M104</f>
        <v>0.22842639593908629</v>
      </c>
      <c r="J104" s="7">
        <f>(T104+X104)/M104</f>
        <v>0.116751269035533</v>
      </c>
      <c r="K104" s="6">
        <f>(1-B104*0.7635+1-C104*0.7562+1-D104*0.75+1-E104*0.7248+1-F104*0.7021+1-G104*0.6285+H104*0.5884+I104*0.5276+1-J104*0.3663)/11.068</f>
        <v>0.50395453568833204</v>
      </c>
      <c r="L104" s="27">
        <f>K104/0.4909*100</f>
        <v>102.65930651626238</v>
      </c>
      <c r="M104" s="72">
        <v>197</v>
      </c>
      <c r="N104" s="72">
        <v>168</v>
      </c>
      <c r="O104" s="72">
        <v>26</v>
      </c>
      <c r="P104" s="72">
        <v>36</v>
      </c>
      <c r="Q104" s="72">
        <v>6</v>
      </c>
      <c r="R104" s="72">
        <v>1</v>
      </c>
      <c r="S104" s="72">
        <v>6</v>
      </c>
      <c r="T104" s="72">
        <v>18</v>
      </c>
      <c r="U104" s="72">
        <v>45</v>
      </c>
      <c r="V104" s="72">
        <v>0.214</v>
      </c>
      <c r="W104" s="72">
        <v>62</v>
      </c>
      <c r="X104" s="72">
        <v>5</v>
      </c>
      <c r="Y104" s="72">
        <v>3</v>
      </c>
      <c r="Z104" s="72">
        <v>3</v>
      </c>
      <c r="AA104" s="3"/>
    </row>
    <row r="105" spans="1:27" x14ac:dyDescent="0.2">
      <c r="A105" s="74" t="s">
        <v>28</v>
      </c>
      <c r="B105" s="7">
        <f>(P105-S105)/(N105-S105-U105+Z105)</f>
        <v>0.29069767441860467</v>
      </c>
      <c r="C105" s="7">
        <f>W105/M105</f>
        <v>0.34678899082568809</v>
      </c>
      <c r="D105" s="7">
        <f>(Q105+R105+S105)/P105</f>
        <v>0.3247863247863248</v>
      </c>
      <c r="E105" s="7">
        <f>(W105+O105)/M105</f>
        <v>0.45137614678899085</v>
      </c>
      <c r="F105" s="7">
        <f>(W105/N105)+((P105+T105+X105)/(N105+T105+X105+Z105))</f>
        <v>0.65455593576089932</v>
      </c>
      <c r="G105" s="7">
        <f>S105/W105</f>
        <v>8.9947089947089942E-2</v>
      </c>
      <c r="H105" s="7">
        <f>(Y105+Z105)/W105</f>
        <v>4.7619047619047616E-2</v>
      </c>
      <c r="I105" s="7">
        <f>U105/M105</f>
        <v>0.26422018348623855</v>
      </c>
      <c r="J105" s="7">
        <f>(T105+X105)/M105</f>
        <v>6.0550458715596334E-2</v>
      </c>
      <c r="K105" s="6">
        <f>(1-B105*0.7635+1-C105*0.7562+1-D105*0.75+1-E105*0.7248+1-F105*0.7021+1-G105*0.6285+H105*0.5884+I105*0.5276+1-J105*0.3663)/11.068</f>
        <v>0.50363298073780238</v>
      </c>
      <c r="L105" s="27">
        <f>K105/0.4909*100</f>
        <v>102.59380336887398</v>
      </c>
      <c r="M105" s="72">
        <v>545</v>
      </c>
      <c r="N105" s="72">
        <v>503</v>
      </c>
      <c r="O105" s="72">
        <v>57</v>
      </c>
      <c r="P105" s="72">
        <v>117</v>
      </c>
      <c r="Q105" s="72">
        <v>21</v>
      </c>
      <c r="R105" s="72">
        <v>0</v>
      </c>
      <c r="S105" s="72">
        <v>17</v>
      </c>
      <c r="T105" s="72">
        <v>28</v>
      </c>
      <c r="U105" s="72">
        <v>144</v>
      </c>
      <c r="V105" s="72">
        <v>0.23300000000000001</v>
      </c>
      <c r="W105" s="72">
        <v>189</v>
      </c>
      <c r="X105" s="72">
        <v>5</v>
      </c>
      <c r="Y105" s="72">
        <v>7</v>
      </c>
      <c r="Z105" s="72">
        <v>2</v>
      </c>
      <c r="AA105" s="3"/>
    </row>
    <row r="106" spans="1:27" x14ac:dyDescent="0.2">
      <c r="A106" s="74" t="s">
        <v>31</v>
      </c>
      <c r="B106" s="7">
        <f>(P106-S106)/(N106-S106-U106+Z106)</f>
        <v>0.26548672566371684</v>
      </c>
      <c r="C106" s="7">
        <f>W106/M106</f>
        <v>0.32838589981447125</v>
      </c>
      <c r="D106" s="7">
        <f>(Q106+R106+S106)/P106</f>
        <v>0.38095238095238093</v>
      </c>
      <c r="E106" s="7">
        <f>(W106+O106)/M106</f>
        <v>0.42857142857142855</v>
      </c>
      <c r="F106" s="7">
        <f>(W106/N106)+((P106+T106+X106)/(N106+T106+X106+Z106))</f>
        <v>0.63869190134154219</v>
      </c>
      <c r="G106" s="7">
        <f>S106/W106</f>
        <v>8.4745762711864403E-2</v>
      </c>
      <c r="H106" s="7">
        <f>(Y106+Z106)/W106</f>
        <v>2.8248587570621469E-2</v>
      </c>
      <c r="I106" s="7">
        <f>U106/M106</f>
        <v>0.25788497217068646</v>
      </c>
      <c r="J106" s="7">
        <f>(T106+X106)/M106</f>
        <v>8.1632653061224483E-2</v>
      </c>
      <c r="K106" s="6">
        <f>(1-B106*0.7635+1-C106*0.7562+1-D106*0.75+1-E106*0.7248+1-F106*0.7021+1-G106*0.6285+H106*0.5884+I106*0.5276+1-J106*0.3663)/11.068</f>
        <v>0.50358907246154405</v>
      </c>
      <c r="L106" s="27">
        <f>K106/0.4909*100</f>
        <v>102.58485892473905</v>
      </c>
      <c r="M106" s="72">
        <v>539</v>
      </c>
      <c r="N106" s="72">
        <v>490</v>
      </c>
      <c r="O106" s="72">
        <v>54</v>
      </c>
      <c r="P106" s="72">
        <v>105</v>
      </c>
      <c r="Q106" s="72">
        <v>23</v>
      </c>
      <c r="R106" s="72">
        <v>2</v>
      </c>
      <c r="S106" s="72">
        <v>15</v>
      </c>
      <c r="T106" s="72">
        <v>33</v>
      </c>
      <c r="U106" s="72">
        <v>139</v>
      </c>
      <c r="V106" s="72">
        <v>0.214</v>
      </c>
      <c r="W106" s="72">
        <v>177</v>
      </c>
      <c r="X106" s="72">
        <v>11</v>
      </c>
      <c r="Y106" s="72">
        <v>2</v>
      </c>
      <c r="Z106" s="72">
        <v>3</v>
      </c>
      <c r="AA106" s="3"/>
    </row>
    <row r="107" spans="1:27" x14ac:dyDescent="0.2">
      <c r="A107" s="74" t="s">
        <v>29</v>
      </c>
      <c r="B107" s="7">
        <f>(P107-S107)/(N107-S107-U107+Z107)</f>
        <v>0.28999999999999998</v>
      </c>
      <c r="C107" s="7">
        <f>W107/M107</f>
        <v>0.34011090573012936</v>
      </c>
      <c r="D107" s="7">
        <f>(Q107+R107+S107)/P107</f>
        <v>0.27559055118110237</v>
      </c>
      <c r="E107" s="7">
        <f>(W107+O107)/M107</f>
        <v>0.44177449168207023</v>
      </c>
      <c r="F107" s="7">
        <f>(W107/N107)+((P107+T107+X107)/(N107+T107+X107+Z107))</f>
        <v>0.6624771345960937</v>
      </c>
      <c r="G107" s="7">
        <f>S107/W107</f>
        <v>5.9782608695652176E-2</v>
      </c>
      <c r="H107" s="7">
        <f>(Y107+Z107)/W107</f>
        <v>1.6304347826086956E-2</v>
      </c>
      <c r="I107" s="7">
        <f>U107/M107</f>
        <v>0.17375231053604437</v>
      </c>
      <c r="J107" s="7">
        <f>(T107+X107)/M107</f>
        <v>6.0998151571164512E-2</v>
      </c>
      <c r="K107" s="6">
        <f>(1-B107*0.7635+1-C107*0.7562+1-D107*0.75+1-E107*0.7248+1-F107*0.7021+1-G107*0.6285+H107*0.5884+I107*0.5276+1-J107*0.3663)/11.068</f>
        <v>0.50331813125622693</v>
      </c>
      <c r="L107" s="27">
        <f>K107/0.4909*100</f>
        <v>102.52966617564208</v>
      </c>
      <c r="M107" s="72">
        <v>541</v>
      </c>
      <c r="N107" s="72">
        <v>504</v>
      </c>
      <c r="O107" s="72">
        <v>55</v>
      </c>
      <c r="P107" s="72">
        <v>127</v>
      </c>
      <c r="Q107" s="72">
        <v>24</v>
      </c>
      <c r="R107" s="72">
        <v>0</v>
      </c>
      <c r="S107" s="72">
        <v>11</v>
      </c>
      <c r="T107" s="72">
        <v>24</v>
      </c>
      <c r="U107" s="72">
        <v>94</v>
      </c>
      <c r="V107" s="72">
        <v>0.252</v>
      </c>
      <c r="W107" s="72">
        <v>184</v>
      </c>
      <c r="X107" s="72">
        <v>9</v>
      </c>
      <c r="Y107" s="72">
        <v>2</v>
      </c>
      <c r="Z107" s="72">
        <v>1</v>
      </c>
      <c r="AA107" s="3"/>
    </row>
    <row r="108" spans="1:27" x14ac:dyDescent="0.2">
      <c r="A108" s="74" t="s">
        <v>149</v>
      </c>
      <c r="B108" s="7">
        <f>(P108-S108)/(N108-S108-U108+Z108)</f>
        <v>0.2857142857142857</v>
      </c>
      <c r="C108" s="7">
        <f>W108/M108</f>
        <v>0.33221476510067116</v>
      </c>
      <c r="D108" s="7">
        <f>(Q108+R108+S108)/P108</f>
        <v>0.30303030303030304</v>
      </c>
      <c r="E108" s="7">
        <f>(W108+O108)/M108</f>
        <v>0.43288590604026844</v>
      </c>
      <c r="F108" s="7">
        <f>(W108/N108)+((P108+T108+X108)/(N108+T108+X108+Z108))</f>
        <v>0.67442704617425808</v>
      </c>
      <c r="G108" s="7">
        <f>S108/W108</f>
        <v>6.0606060606060608E-2</v>
      </c>
      <c r="H108" s="7">
        <f>(Y108+Z108)/W108</f>
        <v>4.0404040404040407E-2</v>
      </c>
      <c r="I108" s="7">
        <f>U108/M108</f>
        <v>0.18791946308724833</v>
      </c>
      <c r="J108" s="7">
        <f>(T108+X108)/M108</f>
        <v>8.3892617449664433E-2</v>
      </c>
      <c r="K108" s="6">
        <f>(1-B108*0.7635+1-C108*0.7562+1-D108*0.75+1-E108*0.7248+1-F108*0.7021+1-G108*0.6285+H108*0.5884+I108*0.5276+1-J108*0.3663)/11.068</f>
        <v>0.50326996274251934</v>
      </c>
      <c r="L108" s="27">
        <f>K108/0.4909*100</f>
        <v>102.51985388928892</v>
      </c>
      <c r="M108" s="72">
        <v>298</v>
      </c>
      <c r="N108" s="72">
        <v>269</v>
      </c>
      <c r="O108" s="72">
        <v>30</v>
      </c>
      <c r="P108" s="72">
        <v>66</v>
      </c>
      <c r="Q108" s="72">
        <v>13</v>
      </c>
      <c r="R108" s="72">
        <v>1</v>
      </c>
      <c r="S108" s="72">
        <v>6</v>
      </c>
      <c r="T108" s="72">
        <v>19</v>
      </c>
      <c r="U108" s="72">
        <v>56</v>
      </c>
      <c r="V108" s="72">
        <v>0.245</v>
      </c>
      <c r="W108" s="72">
        <v>99</v>
      </c>
      <c r="X108" s="72">
        <v>6</v>
      </c>
      <c r="Y108" s="72">
        <v>1</v>
      </c>
      <c r="Z108" s="72">
        <v>3</v>
      </c>
      <c r="AA108" s="3"/>
    </row>
    <row r="109" spans="1:27" x14ac:dyDescent="0.2">
      <c r="A109" s="74" t="s">
        <v>304</v>
      </c>
      <c r="B109" s="7">
        <f>(P109-S109)/(N109-S109-U109+Z109)</f>
        <v>0.25555555555555554</v>
      </c>
      <c r="C109" s="7">
        <f>W109/M109</f>
        <v>0.33333333333333331</v>
      </c>
      <c r="D109" s="7">
        <f>(Q109+R109+S109)/P109</f>
        <v>0.4</v>
      </c>
      <c r="E109" s="7">
        <f>(W109+O109)/M109</f>
        <v>0.42690058479532161</v>
      </c>
      <c r="F109" s="7">
        <f>(W109/N109)+((P109+T109+X109)/(N109+T109+X109+Z109))</f>
        <v>0.64071810542398777</v>
      </c>
      <c r="G109" s="7">
        <f>S109/W109</f>
        <v>0.12280701754385964</v>
      </c>
      <c r="H109" s="7">
        <f>(Y109+Z109)/W109</f>
        <v>1.7543859649122806E-2</v>
      </c>
      <c r="I109" s="7">
        <f>U109/M109</f>
        <v>0.33333333333333331</v>
      </c>
      <c r="J109" s="7">
        <f>(T109+X109)/M109</f>
        <v>9.3567251461988299E-2</v>
      </c>
      <c r="K109" s="6">
        <f>(1-B109*0.7635+1-C109*0.7562+1-D109*0.75+1-E109*0.7248+1-F109*0.7021+1-G109*0.6285+H109*0.5884+I109*0.5276+1-J109*0.3663)/11.068</f>
        <v>0.50309744488039443</v>
      </c>
      <c r="L109" s="27">
        <f>K109/0.4909*100</f>
        <v>102.48471071101943</v>
      </c>
      <c r="M109" s="72">
        <v>171</v>
      </c>
      <c r="N109" s="72">
        <v>154</v>
      </c>
      <c r="O109" s="72">
        <v>16</v>
      </c>
      <c r="P109" s="72">
        <v>30</v>
      </c>
      <c r="Q109" s="72">
        <v>4</v>
      </c>
      <c r="R109" s="72">
        <v>1</v>
      </c>
      <c r="S109" s="72">
        <v>7</v>
      </c>
      <c r="T109" s="72">
        <v>16</v>
      </c>
      <c r="U109" s="72">
        <v>57</v>
      </c>
      <c r="V109" s="72">
        <v>0.19500000000000001</v>
      </c>
      <c r="W109" s="72">
        <v>57</v>
      </c>
      <c r="X109" s="72">
        <v>0</v>
      </c>
      <c r="Y109" s="72">
        <v>1</v>
      </c>
      <c r="Z109" s="72">
        <v>0</v>
      </c>
      <c r="AA109" s="3"/>
    </row>
    <row r="110" spans="1:27" x14ac:dyDescent="0.2">
      <c r="A110" s="74" t="s">
        <v>39</v>
      </c>
      <c r="B110" s="7">
        <f>(P110-S110)/(N110-S110-U110+Z110)</f>
        <v>0.31044776119402984</v>
      </c>
      <c r="C110" s="7">
        <f>W110/M110</f>
        <v>0.35114503816793891</v>
      </c>
      <c r="D110" s="7">
        <f>(Q110+R110+S110)/P110</f>
        <v>0.29411764705882354</v>
      </c>
      <c r="E110" s="7">
        <f>(W110+O110)/M110</f>
        <v>0.44083969465648853</v>
      </c>
      <c r="F110" s="7">
        <f>(W110/N110)+((P110+T110+X110)/(N110+T110+X110+Z110))</f>
        <v>0.6642291333359347</v>
      </c>
      <c r="G110" s="7">
        <f>S110/W110</f>
        <v>8.1521739130434784E-2</v>
      </c>
      <c r="H110" s="7">
        <f>(Y110+Z110)/W110</f>
        <v>1.0869565217391304E-2</v>
      </c>
      <c r="I110" s="7">
        <f>U110/M110</f>
        <v>0.26908396946564883</v>
      </c>
      <c r="J110" s="7">
        <f>(T110+X110)/M110</f>
        <v>6.1068702290076333E-2</v>
      </c>
      <c r="K110" s="6">
        <f>(1-B110*0.7635+1-C110*0.7562+1-D110*0.75+1-E110*0.7248+1-F110*0.7021+1-G110*0.6285+H110*0.5884+I110*0.5276+1-J110*0.3663)/11.068</f>
        <v>0.50286696889601734</v>
      </c>
      <c r="L110" s="27">
        <f>K110/0.4909*100</f>
        <v>102.43776102994853</v>
      </c>
      <c r="M110" s="72">
        <v>524</v>
      </c>
      <c r="N110" s="72">
        <v>490</v>
      </c>
      <c r="O110" s="72">
        <v>47</v>
      </c>
      <c r="P110" s="72">
        <v>119</v>
      </c>
      <c r="Q110" s="72">
        <v>20</v>
      </c>
      <c r="R110" s="72">
        <v>0</v>
      </c>
      <c r="S110" s="72">
        <v>15</v>
      </c>
      <c r="T110" s="72">
        <v>29</v>
      </c>
      <c r="U110" s="72">
        <v>141</v>
      </c>
      <c r="V110" s="72">
        <v>0.24299999999999999</v>
      </c>
      <c r="W110" s="72">
        <v>184</v>
      </c>
      <c r="X110" s="72">
        <v>3</v>
      </c>
      <c r="Y110" s="72">
        <v>1</v>
      </c>
      <c r="Z110" s="72">
        <v>1</v>
      </c>
      <c r="AA110" s="3"/>
    </row>
    <row r="111" spans="1:27" x14ac:dyDescent="0.2">
      <c r="A111" s="74" t="s">
        <v>256</v>
      </c>
      <c r="B111" s="7">
        <f>(P111-S111)/(N111-S111-U111+Z111)</f>
        <v>0.26605504587155965</v>
      </c>
      <c r="C111" s="7">
        <f>W111/M111</f>
        <v>0.30978260869565216</v>
      </c>
      <c r="D111" s="7">
        <f>(Q111+R111+S111)/P111</f>
        <v>0.38235294117647056</v>
      </c>
      <c r="E111" s="7">
        <f>(W111+O111)/M111</f>
        <v>0.40217391304347827</v>
      </c>
      <c r="F111" s="7">
        <f>(W111/N111)+((P111+T111+X111)/(N111+T111+X111+Z111))</f>
        <v>0.6561996779388084</v>
      </c>
      <c r="G111" s="7">
        <f>S111/W111</f>
        <v>8.771929824561403E-2</v>
      </c>
      <c r="H111" s="7">
        <f>(Y111+Z111)/W111</f>
        <v>0</v>
      </c>
      <c r="I111" s="7">
        <f>U111/M111</f>
        <v>0.2608695652173913</v>
      </c>
      <c r="J111" s="7">
        <f>(T111+X111)/M111</f>
        <v>0.11956521739130435</v>
      </c>
      <c r="K111" s="6">
        <f>(1-B111*0.7635+1-C111*0.7562+1-D111*0.75+1-E111*0.7248+1-F111*0.7021+1-G111*0.6285+H111*0.5884+I111*0.5276+1-J111*0.3663)/11.068</f>
        <v>0.50256032493451408</v>
      </c>
      <c r="L111" s="27">
        <f>K111/0.4909*100</f>
        <v>102.37529536250032</v>
      </c>
      <c r="M111" s="72">
        <v>184</v>
      </c>
      <c r="N111" s="72">
        <v>162</v>
      </c>
      <c r="O111" s="72">
        <v>17</v>
      </c>
      <c r="P111" s="72">
        <v>34</v>
      </c>
      <c r="Q111" s="72">
        <v>8</v>
      </c>
      <c r="R111" s="72">
        <v>0</v>
      </c>
      <c r="S111" s="72">
        <v>5</v>
      </c>
      <c r="T111" s="72">
        <v>20</v>
      </c>
      <c r="U111" s="72">
        <v>48</v>
      </c>
      <c r="V111" s="72">
        <v>0.21</v>
      </c>
      <c r="W111" s="72">
        <v>57</v>
      </c>
      <c r="X111" s="72">
        <v>2</v>
      </c>
      <c r="Y111" s="72">
        <v>0</v>
      </c>
      <c r="Z111" s="72">
        <v>0</v>
      </c>
      <c r="AA111" s="3"/>
    </row>
    <row r="112" spans="1:27" x14ac:dyDescent="0.2">
      <c r="A112" s="74" t="s">
        <v>289</v>
      </c>
      <c r="B112" s="7">
        <f>(P112-S112)/(N112-S112-U112+Z112)</f>
        <v>0.28735632183908044</v>
      </c>
      <c r="C112" s="7">
        <f>W112/M112</f>
        <v>0.31428571428571428</v>
      </c>
      <c r="D112" s="7">
        <f>(Q112+R112+S112)/P112</f>
        <v>0.35483870967741937</v>
      </c>
      <c r="E112" s="7">
        <f>(W112+O112)/M112</f>
        <v>0.40571428571428569</v>
      </c>
      <c r="F112" s="7">
        <f>(W112/N112)+((P112+T112+X112)/(N112+T112+X112+Z112))</f>
        <v>0.68912751677852357</v>
      </c>
      <c r="G112" s="7">
        <f>S112/W112</f>
        <v>0.10909090909090909</v>
      </c>
      <c r="H112" s="7">
        <f>(Y112+Z112)/W112</f>
        <v>1.8181818181818181E-2</v>
      </c>
      <c r="I112" s="7">
        <f>U112/M112</f>
        <v>0.32571428571428573</v>
      </c>
      <c r="J112" s="7">
        <f>(T112+X112)/M112</f>
        <v>0.14285714285714285</v>
      </c>
      <c r="K112" s="6">
        <f>(1-B112*0.7635+1-C112*0.7562+1-D112*0.75+1-E112*0.7248+1-F112*0.7021+1-G112*0.6285+H112*0.5884+I112*0.5276+1-J112*0.3663)/11.068</f>
        <v>0.50240027522839326</v>
      </c>
      <c r="L112" s="27">
        <f>K112/0.4909*100</f>
        <v>102.3426920408216</v>
      </c>
      <c r="M112" s="72">
        <v>175</v>
      </c>
      <c r="N112" s="72">
        <v>149</v>
      </c>
      <c r="O112" s="72">
        <v>16</v>
      </c>
      <c r="P112" s="72">
        <v>31</v>
      </c>
      <c r="Q112" s="72">
        <v>4</v>
      </c>
      <c r="R112" s="72">
        <v>1</v>
      </c>
      <c r="S112" s="72">
        <v>6</v>
      </c>
      <c r="T112" s="72">
        <v>22</v>
      </c>
      <c r="U112" s="72">
        <v>57</v>
      </c>
      <c r="V112" s="72">
        <v>0.20799999999999999</v>
      </c>
      <c r="W112" s="72">
        <v>55</v>
      </c>
      <c r="X112" s="72">
        <v>3</v>
      </c>
      <c r="Y112" s="72">
        <v>0</v>
      </c>
      <c r="Z112" s="72">
        <v>1</v>
      </c>
      <c r="AA112" s="3"/>
    </row>
    <row r="113" spans="1:27" x14ac:dyDescent="0.2">
      <c r="A113" s="74" t="s">
        <v>241</v>
      </c>
      <c r="B113" s="7">
        <f>(P113-S113)/(N113-S113-U113+Z113)</f>
        <v>0.32231404958677684</v>
      </c>
      <c r="C113" s="7">
        <f>W113/M113</f>
        <v>0.35078534031413611</v>
      </c>
      <c r="D113" s="7">
        <f>(Q113+R113+S113)/P113</f>
        <v>0.22222222222222221</v>
      </c>
      <c r="E113" s="7">
        <f>(W113+O113)/M113</f>
        <v>0.4607329842931937</v>
      </c>
      <c r="F113" s="7">
        <f>(W113/N113)+((P113+T113+X113)/(N113+T113+X113+Z113))</f>
        <v>0.68743159700653711</v>
      </c>
      <c r="G113" s="7">
        <f>S113/W113</f>
        <v>8.9552238805970144E-2</v>
      </c>
      <c r="H113" s="7">
        <f>(Y113+Z113)/W113</f>
        <v>0</v>
      </c>
      <c r="I113" s="7">
        <f>U113/M113</f>
        <v>0.26178010471204188</v>
      </c>
      <c r="J113" s="7">
        <f>(T113+X113)/M113</f>
        <v>7.3298429319371722E-2</v>
      </c>
      <c r="K113" s="6">
        <f>(1-B113*0.7635+1-C113*0.7562+1-D113*0.75+1-E113*0.7248+1-F113*0.7021+1-G113*0.6285+H113*0.5884+I113*0.5276+1-J113*0.3663)/11.068</f>
        <v>0.50238345476609314</v>
      </c>
      <c r="L113" s="27">
        <f>K113/0.4909*100</f>
        <v>102.33926558690021</v>
      </c>
      <c r="M113" s="72">
        <v>191</v>
      </c>
      <c r="N113" s="72">
        <v>177</v>
      </c>
      <c r="O113" s="72">
        <v>21</v>
      </c>
      <c r="P113" s="72">
        <v>45</v>
      </c>
      <c r="Q113" s="72">
        <v>4</v>
      </c>
      <c r="R113" s="72">
        <v>0</v>
      </c>
      <c r="S113" s="72">
        <v>6</v>
      </c>
      <c r="T113" s="72">
        <v>11</v>
      </c>
      <c r="U113" s="72">
        <v>50</v>
      </c>
      <c r="V113" s="72">
        <v>0.254</v>
      </c>
      <c r="W113" s="72">
        <v>67</v>
      </c>
      <c r="X113" s="72">
        <v>3</v>
      </c>
      <c r="Y113" s="72">
        <v>0</v>
      </c>
      <c r="Z113" s="72">
        <v>0</v>
      </c>
      <c r="AA113" s="3"/>
    </row>
    <row r="114" spans="1:27" x14ac:dyDescent="0.2">
      <c r="A114" s="74" t="s">
        <v>246</v>
      </c>
      <c r="B114" s="7">
        <f>(P114-S114)/(N114-S114-U114+Z114)</f>
        <v>0.27350427350427353</v>
      </c>
      <c r="C114" s="7">
        <f>W114/M114</f>
        <v>0.34946236559139787</v>
      </c>
      <c r="D114" s="7">
        <f>(Q114+R114+S114)/P114</f>
        <v>0.30769230769230771</v>
      </c>
      <c r="E114" s="7">
        <f>(W114+O114)/M114</f>
        <v>0.44086021505376344</v>
      </c>
      <c r="F114" s="7">
        <f>(W114/N114)+((P114+T114+X114)/(N114+T114+X114+Z114))</f>
        <v>0.65898805782526715</v>
      </c>
      <c r="G114" s="7">
        <f>S114/W114</f>
        <v>0.1076923076923077</v>
      </c>
      <c r="H114" s="7">
        <f>(Y114+Z114)/W114</f>
        <v>0</v>
      </c>
      <c r="I114" s="7">
        <f>U114/M114</f>
        <v>0.25806451612903225</v>
      </c>
      <c r="J114" s="7">
        <f>(T114+X114)/M114</f>
        <v>6.9892473118279563E-2</v>
      </c>
      <c r="K114" s="6">
        <f>(1-B114*0.7635+1-C114*0.7562+1-D114*0.75+1-E114*0.7248+1-F114*0.7021+1-G114*0.6285+H114*0.5884+I114*0.5276+1-J114*0.3663)/11.068</f>
        <v>0.50206039272694158</v>
      </c>
      <c r="L114" s="27">
        <f>K114/0.4909*100</f>
        <v>102.27345543429244</v>
      </c>
      <c r="M114" s="72">
        <v>186</v>
      </c>
      <c r="N114" s="72">
        <v>172</v>
      </c>
      <c r="O114" s="72">
        <v>17</v>
      </c>
      <c r="P114" s="72">
        <v>39</v>
      </c>
      <c r="Q114" s="72">
        <v>5</v>
      </c>
      <c r="R114" s="72">
        <v>0</v>
      </c>
      <c r="S114" s="72">
        <v>7</v>
      </c>
      <c r="T114" s="72">
        <v>12</v>
      </c>
      <c r="U114" s="72">
        <v>48</v>
      </c>
      <c r="V114" s="72">
        <v>0.22700000000000001</v>
      </c>
      <c r="W114" s="72">
        <v>65</v>
      </c>
      <c r="X114" s="72">
        <v>1</v>
      </c>
      <c r="Y114" s="72">
        <v>0</v>
      </c>
      <c r="Z114" s="72">
        <v>0</v>
      </c>
      <c r="AA114" s="3"/>
    </row>
    <row r="115" spans="1:27" x14ac:dyDescent="0.2">
      <c r="A115" s="74" t="s">
        <v>83</v>
      </c>
      <c r="B115" s="7">
        <f>(P115-S115)/(N115-S115-U115+Z115)</f>
        <v>0.27054794520547948</v>
      </c>
      <c r="C115" s="7">
        <f>W115/M115</f>
        <v>0.31746031746031744</v>
      </c>
      <c r="D115" s="7">
        <f>(Q115+R115+S115)/P115</f>
        <v>0.3</v>
      </c>
      <c r="E115" s="7">
        <f>(W115+O115)/M115</f>
        <v>0.42403628117913833</v>
      </c>
      <c r="F115" s="7">
        <f>(W115/N115)+((P115+T115+X115)/(N115+T115+X115+Z115))</f>
        <v>0.69447379797300535</v>
      </c>
      <c r="G115" s="7">
        <f>S115/W115</f>
        <v>7.857142857142857E-2</v>
      </c>
      <c r="H115" s="7">
        <f>(Y115+Z115)/W115</f>
        <v>3.5714285714285712E-2</v>
      </c>
      <c r="I115" s="7">
        <f>U115/M115</f>
        <v>0.18140589569160998</v>
      </c>
      <c r="J115" s="7">
        <f>(T115+X115)/M115</f>
        <v>0.12018140589569161</v>
      </c>
      <c r="K115" s="6">
        <f>(1-B115*0.7635+1-C115*0.7562+1-D115*0.75+1-E115*0.7248+1-F115*0.7021+1-G115*0.6285+H115*0.5884+I115*0.5276+1-J115*0.3663)/11.068</f>
        <v>0.50205647326175296</v>
      </c>
      <c r="L115" s="27">
        <f>K115/0.4909*100</f>
        <v>102.27265700993134</v>
      </c>
      <c r="M115" s="72">
        <v>441</v>
      </c>
      <c r="N115" s="72">
        <v>382</v>
      </c>
      <c r="O115" s="72">
        <v>47</v>
      </c>
      <c r="P115" s="72">
        <v>90</v>
      </c>
      <c r="Q115" s="72">
        <v>15</v>
      </c>
      <c r="R115" s="72">
        <v>1</v>
      </c>
      <c r="S115" s="72">
        <v>11</v>
      </c>
      <c r="T115" s="72">
        <v>48</v>
      </c>
      <c r="U115" s="72">
        <v>80</v>
      </c>
      <c r="V115" s="72">
        <v>0.23599999999999999</v>
      </c>
      <c r="W115" s="72">
        <v>140</v>
      </c>
      <c r="X115" s="72">
        <v>5</v>
      </c>
      <c r="Y115" s="72">
        <v>4</v>
      </c>
      <c r="Z115" s="72">
        <v>1</v>
      </c>
      <c r="AA115" s="3"/>
    </row>
    <row r="116" spans="1:27" x14ac:dyDescent="0.2">
      <c r="A116" s="74" t="s">
        <v>178</v>
      </c>
      <c r="B116" s="7">
        <f>(P116-S116)/(N116-S116-U116+Z116)</f>
        <v>0.24309392265193369</v>
      </c>
      <c r="C116" s="7">
        <f>W116/M116</f>
        <v>0.36123348017621143</v>
      </c>
      <c r="D116" s="7">
        <f>(Q116+R116+S116)/P116</f>
        <v>0.29411764705882354</v>
      </c>
      <c r="E116" s="7">
        <f>(W116+O116)/M116</f>
        <v>0.44933920704845814</v>
      </c>
      <c r="F116" s="7">
        <f>(W116/N116)+((P116+T116+X116)/(N116+T116+X116+Z116))</f>
        <v>0.65308907451823672</v>
      </c>
      <c r="G116" s="7">
        <f>S116/W116</f>
        <v>8.5365853658536592E-2</v>
      </c>
      <c r="H116" s="7">
        <f>(Y116+Z116)/W116</f>
        <v>3.6585365853658534E-2</v>
      </c>
      <c r="I116" s="7">
        <f>U116/M116</f>
        <v>0.12334801762114538</v>
      </c>
      <c r="J116" s="7">
        <f>(T116+X116)/M116</f>
        <v>4.405286343612335E-2</v>
      </c>
      <c r="K116" s="6">
        <f>(1-B116*0.7635+1-C116*0.7562+1-D116*0.75+1-E116*0.7248+1-F116*0.7021+1-G116*0.6285+H116*0.5884+I116*0.5276+1-J116*0.3663)/11.068</f>
        <v>0.50173889962306384</v>
      </c>
      <c r="L116" s="27">
        <f>K116/0.4909*100</f>
        <v>102.20796488552941</v>
      </c>
      <c r="M116" s="72">
        <v>227</v>
      </c>
      <c r="N116" s="72">
        <v>214</v>
      </c>
      <c r="O116" s="72">
        <v>20</v>
      </c>
      <c r="P116" s="72">
        <v>51</v>
      </c>
      <c r="Q116" s="72">
        <v>6</v>
      </c>
      <c r="R116" s="72">
        <v>2</v>
      </c>
      <c r="S116" s="72">
        <v>7</v>
      </c>
      <c r="T116" s="72">
        <v>9</v>
      </c>
      <c r="U116" s="72">
        <v>28</v>
      </c>
      <c r="V116" s="72">
        <v>0.23799999999999999</v>
      </c>
      <c r="W116" s="72">
        <v>82</v>
      </c>
      <c r="X116" s="72">
        <v>1</v>
      </c>
      <c r="Y116" s="72">
        <v>1</v>
      </c>
      <c r="Z116" s="72">
        <v>2</v>
      </c>
      <c r="AA116" s="3"/>
    </row>
    <row r="117" spans="1:27" x14ac:dyDescent="0.2">
      <c r="A117" s="74" t="s">
        <v>302</v>
      </c>
      <c r="B117" s="7">
        <f>(P117-S117)/(N117-S117-U117+Z117)</f>
        <v>0.30107526881720431</v>
      </c>
      <c r="C117" s="7">
        <f>W117/M117</f>
        <v>0.30409356725146197</v>
      </c>
      <c r="D117" s="7">
        <f>(Q117+R117+S117)/P117</f>
        <v>0.34375</v>
      </c>
      <c r="E117" s="7">
        <f>(W117+O117)/M117</f>
        <v>0.42105263157894735</v>
      </c>
      <c r="F117" s="7">
        <f>(W117/N117)+((P117+T117+X117)/(N117+T117+X117+Z117))</f>
        <v>0.70281765018607123</v>
      </c>
      <c r="G117" s="7">
        <f>S117/W117</f>
        <v>7.6923076923076927E-2</v>
      </c>
      <c r="H117" s="7">
        <f>(Y117+Z117)/W117</f>
        <v>3.8461538461538464E-2</v>
      </c>
      <c r="I117" s="7">
        <f>U117/M117</f>
        <v>0.2807017543859649</v>
      </c>
      <c r="J117" s="7">
        <f>(T117+X117)/M117</f>
        <v>0.15204678362573099</v>
      </c>
      <c r="K117" s="6">
        <f>(1-B117*0.7635+1-C117*0.7562+1-D117*0.75+1-E117*0.7248+1-F117*0.7021+1-G117*0.6285+H117*0.5884+I117*0.5276+1-J117*0.3663)/11.068</f>
        <v>0.50148372617410475</v>
      </c>
      <c r="L117" s="27">
        <f>K117/0.4909*100</f>
        <v>102.1559841462833</v>
      </c>
      <c r="M117" s="72">
        <v>171</v>
      </c>
      <c r="N117" s="72">
        <v>143</v>
      </c>
      <c r="O117" s="72">
        <v>20</v>
      </c>
      <c r="P117" s="72">
        <v>32</v>
      </c>
      <c r="Q117" s="72">
        <v>6</v>
      </c>
      <c r="R117" s="72">
        <v>1</v>
      </c>
      <c r="S117" s="72">
        <v>4</v>
      </c>
      <c r="T117" s="72">
        <v>24</v>
      </c>
      <c r="U117" s="72">
        <v>48</v>
      </c>
      <c r="V117" s="72">
        <v>0.224</v>
      </c>
      <c r="W117" s="72">
        <v>52</v>
      </c>
      <c r="X117" s="72">
        <v>2</v>
      </c>
      <c r="Y117" s="72">
        <v>0</v>
      </c>
      <c r="Z117" s="72">
        <v>2</v>
      </c>
      <c r="AA117" s="3"/>
    </row>
    <row r="118" spans="1:27" x14ac:dyDescent="0.2">
      <c r="A118" s="74" t="s">
        <v>247</v>
      </c>
      <c r="B118" s="7">
        <f>(P118-S118)/(N118-S118-U118+Z118)</f>
        <v>0.31092436974789917</v>
      </c>
      <c r="C118" s="7">
        <f>W118/M118</f>
        <v>0.30645161290322581</v>
      </c>
      <c r="D118" s="7">
        <f>(Q118+R118+S118)/P118</f>
        <v>0.27500000000000002</v>
      </c>
      <c r="E118" s="7">
        <f>(W118+O118)/M118</f>
        <v>0.43548387096774194</v>
      </c>
      <c r="F118" s="7">
        <f>(W118/N118)+((P118+T118+X118)/(N118+T118+X118+Z118))</f>
        <v>0.70760135135135138</v>
      </c>
      <c r="G118" s="7">
        <f>S118/W118</f>
        <v>5.2631578947368418E-2</v>
      </c>
      <c r="H118" s="7">
        <f>(Y118+Z118)/W118</f>
        <v>1.7543859649122806E-2</v>
      </c>
      <c r="I118" s="7">
        <f>U118/M118</f>
        <v>0.20430107526881722</v>
      </c>
      <c r="J118" s="7">
        <f>(T118+X118)/M118</f>
        <v>0.13440860215053763</v>
      </c>
      <c r="K118" s="6">
        <f>(1-B118*0.7635+1-C118*0.7562+1-D118*0.75+1-E118*0.7248+1-F118*0.7021+1-G118*0.6285+H118*0.5884+I118*0.5276+1-J118*0.3663)/11.068</f>
        <v>0.50126257242067829</v>
      </c>
      <c r="L118" s="27">
        <f>K118/0.4909*100</f>
        <v>102.11093347335063</v>
      </c>
      <c r="M118" s="72">
        <v>186</v>
      </c>
      <c r="N118" s="72">
        <v>160</v>
      </c>
      <c r="O118" s="72">
        <v>24</v>
      </c>
      <c r="P118" s="72">
        <v>40</v>
      </c>
      <c r="Q118" s="72">
        <v>8</v>
      </c>
      <c r="R118" s="72">
        <v>0</v>
      </c>
      <c r="S118" s="72">
        <v>3</v>
      </c>
      <c r="T118" s="72">
        <v>19</v>
      </c>
      <c r="U118" s="72">
        <v>38</v>
      </c>
      <c r="V118" s="72">
        <v>0.25</v>
      </c>
      <c r="W118" s="72">
        <v>57</v>
      </c>
      <c r="X118" s="72">
        <v>6</v>
      </c>
      <c r="Y118" s="72">
        <v>1</v>
      </c>
      <c r="Z118" s="72">
        <v>0</v>
      </c>
      <c r="AA118" s="3"/>
    </row>
    <row r="119" spans="1:27" x14ac:dyDescent="0.2">
      <c r="A119" s="74" t="s">
        <v>97</v>
      </c>
      <c r="B119" s="7">
        <f>(P119-S119)/(N119-S119-U119+Z119)</f>
        <v>0.29411764705882354</v>
      </c>
      <c r="C119" s="7">
        <f>W119/M119</f>
        <v>0.33985330073349634</v>
      </c>
      <c r="D119" s="7">
        <f>(Q119+R119+S119)/P119</f>
        <v>0.37647058823529411</v>
      </c>
      <c r="E119" s="7">
        <f>(W119+O119)/M119</f>
        <v>0.42787286063569679</v>
      </c>
      <c r="F119" s="7">
        <f>(W119/N119)+((P119+T119+X119)/(N119+T119+X119+Z119))</f>
        <v>0.65842245989304815</v>
      </c>
      <c r="G119" s="7">
        <f>S119/W119</f>
        <v>7.1942446043165464E-2</v>
      </c>
      <c r="H119" s="7">
        <f>(Y119+Z119)/W119</f>
        <v>2.1582733812949641E-2</v>
      </c>
      <c r="I119" s="7">
        <f>U119/M119</f>
        <v>0.27139364303178481</v>
      </c>
      <c r="J119" s="7">
        <f>(T119+X119)/M119</f>
        <v>7.823960880195599E-2</v>
      </c>
      <c r="K119" s="6">
        <f>(1-B119*0.7635+1-C119*0.7562+1-D119*0.75+1-E119*0.7248+1-F119*0.7021+1-G119*0.6285+H119*0.5884+I119*0.5276+1-J119*0.3663)/11.068</f>
        <v>0.50105728960937923</v>
      </c>
      <c r="L119" s="27">
        <f>K119/0.4909*100</f>
        <v>102.0691158299815</v>
      </c>
      <c r="M119" s="72">
        <v>409</v>
      </c>
      <c r="N119" s="72">
        <v>374</v>
      </c>
      <c r="O119" s="72">
        <v>36</v>
      </c>
      <c r="P119" s="72">
        <v>85</v>
      </c>
      <c r="Q119" s="72">
        <v>20</v>
      </c>
      <c r="R119" s="72">
        <v>2</v>
      </c>
      <c r="S119" s="72">
        <v>10</v>
      </c>
      <c r="T119" s="72">
        <v>25</v>
      </c>
      <c r="U119" s="72">
        <v>111</v>
      </c>
      <c r="V119" s="72">
        <v>0.22700000000000001</v>
      </c>
      <c r="W119" s="72">
        <v>139</v>
      </c>
      <c r="X119" s="72">
        <v>7</v>
      </c>
      <c r="Y119" s="72">
        <v>1</v>
      </c>
      <c r="Z119" s="72">
        <v>2</v>
      </c>
      <c r="AA119" s="3"/>
    </row>
    <row r="120" spans="1:27" x14ac:dyDescent="0.2">
      <c r="A120" s="74" t="s">
        <v>267</v>
      </c>
      <c r="B120" s="7">
        <f>(P120-S120)/(N120-S120-U120+Z120)</f>
        <v>0.31</v>
      </c>
      <c r="C120" s="7">
        <f>W120/M120</f>
        <v>0.34806629834254144</v>
      </c>
      <c r="D120" s="7">
        <f>(Q120+R120+S120)/P120</f>
        <v>0.32432432432432434</v>
      </c>
      <c r="E120" s="7">
        <f>(W120+O120)/M120</f>
        <v>0.44751381215469616</v>
      </c>
      <c r="F120" s="7">
        <f>(W120/N120)+((P120+T120+X120)/(N120+T120+X120+Z120))</f>
        <v>0.67463586137619291</v>
      </c>
      <c r="G120" s="7">
        <f>S120/W120</f>
        <v>9.5238095238095233E-2</v>
      </c>
      <c r="H120" s="7">
        <f>(Y120+Z120)/W120</f>
        <v>0</v>
      </c>
      <c r="I120" s="7">
        <f>U120/M120</f>
        <v>0.32596685082872928</v>
      </c>
      <c r="J120" s="7">
        <f>(T120+X120)/M120</f>
        <v>8.8397790055248615E-2</v>
      </c>
      <c r="K120" s="6">
        <f>(1-B120*0.7635+1-C120*0.7562+1-D120*0.75+1-E120*0.7248+1-F120*0.7021+1-G120*0.6285+H120*0.5884+I120*0.5276+1-J120*0.3663)/11.068</f>
        <v>0.50041444070934538</v>
      </c>
      <c r="L120" s="27">
        <f>K120/0.4909*100</f>
        <v>101.93816270306486</v>
      </c>
      <c r="M120" s="72">
        <v>181</v>
      </c>
      <c r="N120" s="72">
        <v>165</v>
      </c>
      <c r="O120" s="72">
        <v>18</v>
      </c>
      <c r="P120" s="72">
        <v>37</v>
      </c>
      <c r="Q120" s="72">
        <v>4</v>
      </c>
      <c r="R120" s="72">
        <v>2</v>
      </c>
      <c r="S120" s="72">
        <v>6</v>
      </c>
      <c r="T120" s="72">
        <v>16</v>
      </c>
      <c r="U120" s="72">
        <v>59</v>
      </c>
      <c r="V120" s="72">
        <v>0.224</v>
      </c>
      <c r="W120" s="72">
        <v>63</v>
      </c>
      <c r="X120" s="72">
        <v>0</v>
      </c>
      <c r="Y120" s="72">
        <v>0</v>
      </c>
      <c r="Z120" s="72">
        <v>0</v>
      </c>
      <c r="AA120" s="3"/>
    </row>
    <row r="121" spans="1:27" x14ac:dyDescent="0.2">
      <c r="A121" s="74" t="s">
        <v>307</v>
      </c>
      <c r="B121" s="7">
        <f>(P121-S121)/(N121-S121-U121+Z121)</f>
        <v>0.296875</v>
      </c>
      <c r="C121" s="7">
        <f>W121/M121</f>
        <v>0.28823529411764703</v>
      </c>
      <c r="D121" s="7">
        <f>(Q121+R121+S121)/P121</f>
        <v>0.48</v>
      </c>
      <c r="E121" s="7">
        <f>(W121+O121)/M121</f>
        <v>0.39411764705882352</v>
      </c>
      <c r="F121" s="7">
        <f>(W121/N121)+((P121+T121+X121)/(N121+T121+X121+Z121))</f>
        <v>0.68504518595759478</v>
      </c>
      <c r="G121" s="7">
        <f>S121/W121</f>
        <v>0.12244897959183673</v>
      </c>
      <c r="H121" s="7">
        <f>(Y121+Z121)/W121</f>
        <v>6.1224489795918366E-2</v>
      </c>
      <c r="I121" s="7">
        <f>U121/M121</f>
        <v>0.4</v>
      </c>
      <c r="J121" s="7">
        <f>(T121+X121)/M121</f>
        <v>0.17647058823529413</v>
      </c>
      <c r="K121" s="6">
        <f>(1-B121*0.7635+1-C121*0.7562+1-D121*0.75+1-E121*0.7248+1-F121*0.7021+1-G121*0.6285+H121*0.5884+I121*0.5276+1-J121*0.3663)/11.068</f>
        <v>0.5000189593504728</v>
      </c>
      <c r="L121" s="27">
        <f>K121/0.4909*100</f>
        <v>101.85760019361842</v>
      </c>
      <c r="M121" s="72">
        <v>170</v>
      </c>
      <c r="N121" s="72">
        <v>137</v>
      </c>
      <c r="O121" s="72">
        <v>18</v>
      </c>
      <c r="P121" s="72">
        <v>25</v>
      </c>
      <c r="Q121" s="72">
        <v>6</v>
      </c>
      <c r="R121" s="72">
        <v>0</v>
      </c>
      <c r="S121" s="72">
        <v>6</v>
      </c>
      <c r="T121" s="72">
        <v>28</v>
      </c>
      <c r="U121" s="72">
        <v>68</v>
      </c>
      <c r="V121" s="72">
        <v>0.182</v>
      </c>
      <c r="W121" s="72">
        <v>49</v>
      </c>
      <c r="X121" s="72">
        <v>2</v>
      </c>
      <c r="Y121" s="72">
        <v>2</v>
      </c>
      <c r="Z121" s="72">
        <v>1</v>
      </c>
      <c r="AA121" s="3"/>
    </row>
    <row r="122" spans="1:27" x14ac:dyDescent="0.2">
      <c r="A122" s="74" t="s">
        <v>150</v>
      </c>
      <c r="B122" s="7">
        <f>(P122-S122)/(N122-S122-U122+Z122)</f>
        <v>0.26486486486486488</v>
      </c>
      <c r="C122" s="7">
        <f>W122/M122</f>
        <v>0.34470989761092152</v>
      </c>
      <c r="D122" s="7">
        <f>(Q122+R122+S122)/P122</f>
        <v>0.31666666666666665</v>
      </c>
      <c r="E122" s="7">
        <f>(W122+O122)/M122</f>
        <v>0.45051194539249145</v>
      </c>
      <c r="F122" s="7">
        <f>(W122/N122)+((P122+T122+X122)/(N122+T122+X122+Z122))</f>
        <v>0.68549618320610683</v>
      </c>
      <c r="G122" s="7">
        <f>S122/W122</f>
        <v>0.10891089108910891</v>
      </c>
      <c r="H122" s="7">
        <f>(Y122+Z122)/W122</f>
        <v>3.9603960396039604E-2</v>
      </c>
      <c r="I122" s="7">
        <f>U122/M122</f>
        <v>0.22866894197952217</v>
      </c>
      <c r="J122" s="7">
        <f>(T122+X122)/M122</f>
        <v>9.2150170648464161E-2</v>
      </c>
      <c r="K122" s="6">
        <f>(1-B122*0.7635+1-C122*0.7562+1-D122*0.75+1-E122*0.7248+1-F122*0.7021+1-G122*0.6285+H122*0.5884+I122*0.5276+1-J122*0.3663)/11.068</f>
        <v>0.49995769103543553</v>
      </c>
      <c r="L122" s="27">
        <f>K122/0.4909*100</f>
        <v>101.84511937979946</v>
      </c>
      <c r="M122" s="72">
        <v>293</v>
      </c>
      <c r="N122" s="72">
        <v>262</v>
      </c>
      <c r="O122" s="72">
        <v>31</v>
      </c>
      <c r="P122" s="72">
        <v>60</v>
      </c>
      <c r="Q122" s="72">
        <v>8</v>
      </c>
      <c r="R122" s="72">
        <v>0</v>
      </c>
      <c r="S122" s="72">
        <v>11</v>
      </c>
      <c r="T122" s="72">
        <v>26</v>
      </c>
      <c r="U122" s="72">
        <v>67</v>
      </c>
      <c r="V122" s="72">
        <v>0.22900000000000001</v>
      </c>
      <c r="W122" s="72">
        <v>101</v>
      </c>
      <c r="X122" s="72">
        <v>1</v>
      </c>
      <c r="Y122" s="72">
        <v>3</v>
      </c>
      <c r="Z122" s="72">
        <v>1</v>
      </c>
      <c r="AA122" s="3"/>
    </row>
    <row r="123" spans="1:27" x14ac:dyDescent="0.2">
      <c r="A123" s="74" t="s">
        <v>185</v>
      </c>
      <c r="B123" s="7">
        <f>(P123-S123)/(N123-S123-U123+Z123)</f>
        <v>0.265625</v>
      </c>
      <c r="C123" s="7">
        <f>W123/M123</f>
        <v>0.30630630630630629</v>
      </c>
      <c r="D123" s="7">
        <f>(Q123+R123+S123)/P123</f>
        <v>0.4</v>
      </c>
      <c r="E123" s="7">
        <f>(W123+O123)/M123</f>
        <v>0.3963963963963964</v>
      </c>
      <c r="F123" s="7">
        <f>(W123/N123)+((P123+T123+X123)/(N123+T123+X123+Z123))</f>
        <v>0.67584076222819678</v>
      </c>
      <c r="G123" s="7">
        <f>S123/W123</f>
        <v>8.8235294117647065E-2</v>
      </c>
      <c r="H123" s="7">
        <f>(Y123+Z123)/W123</f>
        <v>0</v>
      </c>
      <c r="I123" s="7">
        <f>U123/M123</f>
        <v>0.25675675675675674</v>
      </c>
      <c r="J123" s="7">
        <f>(T123+X123)/M123</f>
        <v>0.13963963963963963</v>
      </c>
      <c r="K123" s="6">
        <f>(1-B123*0.7635+1-C123*0.7562+1-D123*0.75+1-E123*0.7248+1-F123*0.7021+1-G123*0.6285+H123*0.5884+I123*0.5276+1-J123*0.3663)/11.068</f>
        <v>0.49987437286904324</v>
      </c>
      <c r="L123" s="27">
        <f>K123/0.4909*100</f>
        <v>101.82814684641338</v>
      </c>
      <c r="M123" s="72">
        <v>222</v>
      </c>
      <c r="N123" s="72">
        <v>191</v>
      </c>
      <c r="O123" s="72">
        <v>20</v>
      </c>
      <c r="P123" s="72">
        <v>40</v>
      </c>
      <c r="Q123" s="72">
        <v>10</v>
      </c>
      <c r="R123" s="72">
        <v>0</v>
      </c>
      <c r="S123" s="72">
        <v>6</v>
      </c>
      <c r="T123" s="72">
        <v>30</v>
      </c>
      <c r="U123" s="72">
        <v>57</v>
      </c>
      <c r="V123" s="72">
        <v>0.20899999999999999</v>
      </c>
      <c r="W123" s="72">
        <v>68</v>
      </c>
      <c r="X123" s="72">
        <v>1</v>
      </c>
      <c r="Y123" s="72">
        <v>0</v>
      </c>
      <c r="Z123" s="72">
        <v>0</v>
      </c>
      <c r="AA123" s="3"/>
    </row>
    <row r="124" spans="1:27" x14ac:dyDescent="0.2">
      <c r="A124" s="74" t="s">
        <v>25</v>
      </c>
      <c r="B124" s="7">
        <f>(P124-S124)/(N124-S124-U124+Z124)</f>
        <v>0.3188405797101449</v>
      </c>
      <c r="C124" s="7">
        <f>W124/M124</f>
        <v>0.33575317604355714</v>
      </c>
      <c r="D124" s="7">
        <f>(Q124+R124+S124)/P124</f>
        <v>0.27642276422764228</v>
      </c>
      <c r="E124" s="7">
        <f>(W124+O124)/M124</f>
        <v>0.4573502722323049</v>
      </c>
      <c r="F124" s="7">
        <f>(W124/N124)+((P124+T124+X124)/(N124+T124+X124+Z124))</f>
        <v>0.71538825309751253</v>
      </c>
      <c r="G124" s="7">
        <f>S124/W124</f>
        <v>7.0270270270270274E-2</v>
      </c>
      <c r="H124" s="7">
        <f>(Y124+Z124)/W124</f>
        <v>3.783783783783784E-2</v>
      </c>
      <c r="I124" s="7">
        <f>U124/M124</f>
        <v>0.23230490018148819</v>
      </c>
      <c r="J124" s="7">
        <f>(T124+X124)/M124</f>
        <v>0.10707803992740472</v>
      </c>
      <c r="K124" s="6">
        <f>(1-B124*0.7635+1-C124*0.7562+1-D124*0.75+1-E124*0.7248+1-F124*0.7021+1-G124*0.6285+H124*0.5884+I124*0.5276+1-J124*0.3663)/11.068</f>
        <v>0.49900888334947241</v>
      </c>
      <c r="L124" s="27">
        <f>K124/0.4909*100</f>
        <v>101.65184016082142</v>
      </c>
      <c r="M124" s="72">
        <v>551</v>
      </c>
      <c r="N124" s="72">
        <v>485</v>
      </c>
      <c r="O124" s="72">
        <v>67</v>
      </c>
      <c r="P124" s="72">
        <v>123</v>
      </c>
      <c r="Q124" s="72">
        <v>19</v>
      </c>
      <c r="R124" s="72">
        <v>2</v>
      </c>
      <c r="S124" s="72">
        <v>13</v>
      </c>
      <c r="T124" s="72">
        <v>54</v>
      </c>
      <c r="U124" s="72">
        <v>128</v>
      </c>
      <c r="V124" s="72">
        <v>0.254</v>
      </c>
      <c r="W124" s="72">
        <v>185</v>
      </c>
      <c r="X124" s="72">
        <v>5</v>
      </c>
      <c r="Y124" s="72">
        <v>6</v>
      </c>
      <c r="Z124" s="72">
        <v>1</v>
      </c>
      <c r="AA124" s="3"/>
    </row>
    <row r="125" spans="1:27" x14ac:dyDescent="0.2">
      <c r="A125" s="74" t="s">
        <v>103</v>
      </c>
      <c r="B125" s="7">
        <f>(P125-S125)/(N125-S125-U125+Z125)</f>
        <v>0.25691699604743085</v>
      </c>
      <c r="C125" s="7">
        <f>W125/M125</f>
        <v>0.34177215189873417</v>
      </c>
      <c r="D125" s="7">
        <f>(Q125+R125+S125)/P125</f>
        <v>0.39743589743589741</v>
      </c>
      <c r="E125" s="7">
        <f>(W125+O125)/M125</f>
        <v>0.46075949367088609</v>
      </c>
      <c r="F125" s="7">
        <f>(W125/N125)+((P125+T125+X125)/(N125+T125+X125+Z125))</f>
        <v>0.64519280783883715</v>
      </c>
      <c r="G125" s="7">
        <f>S125/W125</f>
        <v>9.6296296296296297E-2</v>
      </c>
      <c r="H125" s="7">
        <f>(Y125+Z125)/W125</f>
        <v>2.9629629629629631E-2</v>
      </c>
      <c r="I125" s="7">
        <f>U125/M125</f>
        <v>0.2481012658227848</v>
      </c>
      <c r="J125" s="7">
        <f>(T125+X125)/M125</f>
        <v>7.3417721518987344E-2</v>
      </c>
      <c r="K125" s="6">
        <f>(1-B125*0.7635+1-C125*0.7562+1-D125*0.75+1-E125*0.7248+1-F125*0.7021+1-G125*0.6285+H125*0.5884+I125*0.5276+1-J125*0.3663)/11.068</f>
        <v>0.49885143350978339</v>
      </c>
      <c r="L125" s="27">
        <f>K125/0.4909*100</f>
        <v>101.61976645137165</v>
      </c>
      <c r="M125" s="72">
        <v>395</v>
      </c>
      <c r="N125" s="72">
        <v>362</v>
      </c>
      <c r="O125" s="72">
        <v>47</v>
      </c>
      <c r="P125" s="72">
        <v>78</v>
      </c>
      <c r="Q125" s="72">
        <v>18</v>
      </c>
      <c r="R125" s="72">
        <v>0</v>
      </c>
      <c r="S125" s="72">
        <v>13</v>
      </c>
      <c r="T125" s="72">
        <v>28</v>
      </c>
      <c r="U125" s="72">
        <v>98</v>
      </c>
      <c r="V125" s="72">
        <v>0.215</v>
      </c>
      <c r="W125" s="72">
        <v>135</v>
      </c>
      <c r="X125" s="72">
        <v>1</v>
      </c>
      <c r="Y125" s="72">
        <v>2</v>
      </c>
      <c r="Z125" s="72">
        <v>2</v>
      </c>
      <c r="AA125" s="3"/>
    </row>
    <row r="126" spans="1:27" x14ac:dyDescent="0.2">
      <c r="A126" s="74" t="s">
        <v>223</v>
      </c>
      <c r="B126" s="7">
        <f>(P126-S126)/(N126-S126-U126+Z126)</f>
        <v>0.31451612903225806</v>
      </c>
      <c r="C126" s="7">
        <f>W126/M126</f>
        <v>0.32323232323232326</v>
      </c>
      <c r="D126" s="7">
        <f>(Q126+R126+S126)/P126</f>
        <v>0.30232558139534882</v>
      </c>
      <c r="E126" s="7">
        <f>(W126+O126)/M126</f>
        <v>0.4494949494949495</v>
      </c>
      <c r="F126" s="7">
        <f>(W126/N126)+((P126+T126+X126)/(N126+T126+X126+Z126))</f>
        <v>0.69566352429296585</v>
      </c>
      <c r="G126" s="7">
        <f>S126/W126</f>
        <v>6.25E-2</v>
      </c>
      <c r="H126" s="7">
        <f>(Y126+Z126)/W126</f>
        <v>0</v>
      </c>
      <c r="I126" s="7">
        <f>U126/M126</f>
        <v>0.23737373737373738</v>
      </c>
      <c r="J126" s="7">
        <f>(T126+X126)/M126</f>
        <v>0.1111111111111111</v>
      </c>
      <c r="K126" s="6">
        <f>(1-B126*0.7635+1-C126*0.7562+1-D126*0.75+1-E126*0.7248+1-F126*0.7021+1-G126*0.6285+H126*0.5884+I126*0.5276+1-J126*0.3663)/11.068</f>
        <v>0.49871090537110851</v>
      </c>
      <c r="L126" s="27">
        <f>K126/0.4909*100</f>
        <v>101.59113981892615</v>
      </c>
      <c r="M126" s="72">
        <v>198</v>
      </c>
      <c r="N126" s="72">
        <v>175</v>
      </c>
      <c r="O126" s="72">
        <v>25</v>
      </c>
      <c r="P126" s="72">
        <v>43</v>
      </c>
      <c r="Q126" s="72">
        <v>9</v>
      </c>
      <c r="R126" s="72">
        <v>0</v>
      </c>
      <c r="S126" s="72">
        <v>4</v>
      </c>
      <c r="T126" s="72">
        <v>22</v>
      </c>
      <c r="U126" s="72">
        <v>47</v>
      </c>
      <c r="V126" s="72">
        <v>0.246</v>
      </c>
      <c r="W126" s="72">
        <v>64</v>
      </c>
      <c r="X126" s="72">
        <v>0</v>
      </c>
      <c r="Y126" s="72">
        <v>0</v>
      </c>
      <c r="Z126" s="72">
        <v>0</v>
      </c>
      <c r="AA126" s="3"/>
    </row>
    <row r="127" spans="1:27" x14ac:dyDescent="0.2">
      <c r="A127" s="74" t="s">
        <v>214</v>
      </c>
      <c r="B127" s="7">
        <f>(P127-S127)/(N127-S127-U127+Z127)</f>
        <v>0.27192982456140352</v>
      </c>
      <c r="C127" s="7">
        <f>W127/M127</f>
        <v>0.32682926829268294</v>
      </c>
      <c r="D127" s="7">
        <f>(Q127+R127+S127)/P127</f>
        <v>0.36842105263157893</v>
      </c>
      <c r="E127" s="7">
        <f>(W127+O127)/M127</f>
        <v>0.44878048780487806</v>
      </c>
      <c r="F127" s="7">
        <f>(W127/N127)+((P127+T127+X127)/(N127+T127+X127+Z127))</f>
        <v>0.68522802379378711</v>
      </c>
      <c r="G127" s="7">
        <f>S127/W127</f>
        <v>0.1044776119402985</v>
      </c>
      <c r="H127" s="7">
        <f>(Y127+Z127)/W127</f>
        <v>2.9850746268656716E-2</v>
      </c>
      <c r="I127" s="7">
        <f>U127/M127</f>
        <v>0.28292682926829266</v>
      </c>
      <c r="J127" s="7">
        <f>(T127+X127)/M127</f>
        <v>0.12195121951219512</v>
      </c>
      <c r="K127" s="6">
        <f>(1-B127*0.7635+1-C127*0.7562+1-D127*0.75+1-E127*0.7248+1-F127*0.7021+1-G127*0.6285+H127*0.5884+I127*0.5276+1-J127*0.3663)/11.068</f>
        <v>0.49864874115818564</v>
      </c>
      <c r="L127" s="27">
        <f>K127/0.4909*100</f>
        <v>101.57847650401011</v>
      </c>
      <c r="M127" s="72">
        <v>205</v>
      </c>
      <c r="N127" s="72">
        <v>178</v>
      </c>
      <c r="O127" s="72">
        <v>25</v>
      </c>
      <c r="P127" s="72">
        <v>38</v>
      </c>
      <c r="Q127" s="72">
        <v>6</v>
      </c>
      <c r="R127" s="72">
        <v>1</v>
      </c>
      <c r="S127" s="72">
        <v>7</v>
      </c>
      <c r="T127" s="72">
        <v>21</v>
      </c>
      <c r="U127" s="72">
        <v>58</v>
      </c>
      <c r="V127" s="72">
        <v>0.21299999999999999</v>
      </c>
      <c r="W127" s="72">
        <v>67</v>
      </c>
      <c r="X127" s="72">
        <v>4</v>
      </c>
      <c r="Y127" s="72">
        <v>1</v>
      </c>
      <c r="Z127" s="72">
        <v>1</v>
      </c>
      <c r="AA127" s="3"/>
    </row>
    <row r="128" spans="1:27" x14ac:dyDescent="0.2">
      <c r="A128" s="74" t="s">
        <v>173</v>
      </c>
      <c r="B128" s="7">
        <f>(P128-S128)/(N128-S128-U128+Z128)</f>
        <v>0.30379746835443039</v>
      </c>
      <c r="C128" s="7">
        <f>W128/M128</f>
        <v>0.34873949579831931</v>
      </c>
      <c r="D128" s="7">
        <f>(Q128+R128+S128)/P128</f>
        <v>0.29629629629629628</v>
      </c>
      <c r="E128" s="7">
        <f>(W128+O128)/M128</f>
        <v>0.45798319327731091</v>
      </c>
      <c r="F128" s="7">
        <f>(W128/N128)+((P128+T128+X128)/(N128+T128+X128+Z128))</f>
        <v>0.6887508225912593</v>
      </c>
      <c r="G128" s="7">
        <f>S128/W128</f>
        <v>7.2289156626506021E-2</v>
      </c>
      <c r="H128" s="7">
        <f>(Y128+Z128)/W128</f>
        <v>1.2048192771084338E-2</v>
      </c>
      <c r="I128" s="7">
        <f>U128/M128</f>
        <v>0.22689075630252101</v>
      </c>
      <c r="J128" s="7">
        <f>(T128+X128)/M128</f>
        <v>7.9831932773109238E-2</v>
      </c>
      <c r="K128" s="6">
        <f>(1-B128*0.7635+1-C128*0.7562+1-D128*0.75+1-E128*0.7248+1-F128*0.7021+1-G128*0.6285+H128*0.5884+I128*0.5276+1-J128*0.3663)/11.068</f>
        <v>0.49861889959115746</v>
      </c>
      <c r="L128" s="27">
        <f>K128/0.4909*100</f>
        <v>101.572397553709</v>
      </c>
      <c r="M128" s="72">
        <v>238</v>
      </c>
      <c r="N128" s="72">
        <v>218</v>
      </c>
      <c r="O128" s="72">
        <v>26</v>
      </c>
      <c r="P128" s="72">
        <v>54</v>
      </c>
      <c r="Q128" s="72">
        <v>9</v>
      </c>
      <c r="R128" s="72">
        <v>1</v>
      </c>
      <c r="S128" s="72">
        <v>6</v>
      </c>
      <c r="T128" s="72">
        <v>18</v>
      </c>
      <c r="U128" s="72">
        <v>54</v>
      </c>
      <c r="V128" s="72">
        <v>0.248</v>
      </c>
      <c r="W128" s="72">
        <v>83</v>
      </c>
      <c r="X128" s="72">
        <v>1</v>
      </c>
      <c r="Y128" s="72">
        <v>1</v>
      </c>
      <c r="Z128" s="72">
        <v>0</v>
      </c>
      <c r="AA128" s="3"/>
    </row>
    <row r="129" spans="1:27" x14ac:dyDescent="0.2">
      <c r="A129" s="74" t="s">
        <v>20</v>
      </c>
      <c r="B129" s="7">
        <f>(P129-S129)/(N129-S129-U129+Z129)</f>
        <v>0.27055702917771884</v>
      </c>
      <c r="C129" s="7">
        <f>W129/M129</f>
        <v>0.34676007005253939</v>
      </c>
      <c r="D129" s="7">
        <f>(Q129+R129+S129)/P129</f>
        <v>0.36134453781512604</v>
      </c>
      <c r="E129" s="7">
        <f>(W129+O129)/M129</f>
        <v>0.44308231173380036</v>
      </c>
      <c r="F129" s="7">
        <f>(W129/N129)+((P129+T129+X129)/(N129+T129+X129+Z129))</f>
        <v>0.6668100421053339</v>
      </c>
      <c r="G129" s="7">
        <f>S129/W129</f>
        <v>8.5858585858585856E-2</v>
      </c>
      <c r="H129" s="7">
        <f>(Y129+Z129)/W129</f>
        <v>1.5151515151515152E-2</v>
      </c>
      <c r="I129" s="7">
        <f>U129/M129</f>
        <v>0.22767075306479859</v>
      </c>
      <c r="J129" s="7">
        <f>(T129+X129)/M129</f>
        <v>7.8809106830122586E-2</v>
      </c>
      <c r="K129" s="6">
        <f>(1-B129*0.7635+1-C129*0.7562+1-D129*0.75+1-E129*0.7248+1-F129*0.7021+1-G129*0.6285+H129*0.5884+I129*0.5276+1-J129*0.3663)/11.068</f>
        <v>0.49847237925271654</v>
      </c>
      <c r="L129" s="27">
        <f>K129/0.4909*100</f>
        <v>101.54255026537309</v>
      </c>
      <c r="M129" s="72">
        <v>571</v>
      </c>
      <c r="N129" s="72">
        <v>523</v>
      </c>
      <c r="O129" s="72">
        <v>55</v>
      </c>
      <c r="P129" s="72">
        <v>119</v>
      </c>
      <c r="Q129" s="72">
        <v>24</v>
      </c>
      <c r="R129" s="72">
        <v>2</v>
      </c>
      <c r="S129" s="72">
        <v>17</v>
      </c>
      <c r="T129" s="72">
        <v>37</v>
      </c>
      <c r="U129" s="72">
        <v>130</v>
      </c>
      <c r="V129" s="72">
        <v>0.22800000000000001</v>
      </c>
      <c r="W129" s="72">
        <v>198</v>
      </c>
      <c r="X129" s="72">
        <v>8</v>
      </c>
      <c r="Y129" s="72">
        <v>2</v>
      </c>
      <c r="Z129" s="72">
        <v>1</v>
      </c>
      <c r="AA129" s="3"/>
    </row>
    <row r="130" spans="1:27" x14ac:dyDescent="0.2">
      <c r="A130" s="74" t="s">
        <v>306</v>
      </c>
      <c r="B130" s="7">
        <f>(P130-S130)/(N130-S130-U130+Z130)</f>
        <v>0.24742268041237114</v>
      </c>
      <c r="C130" s="7">
        <f>W130/M130</f>
        <v>0.36257309941520466</v>
      </c>
      <c r="D130" s="7">
        <f>(Q130+R130+S130)/P130</f>
        <v>0.40625</v>
      </c>
      <c r="E130" s="7">
        <f>(W130+O130)/M130</f>
        <v>0.47953216374269003</v>
      </c>
      <c r="F130" s="7">
        <f>(W130/N130)+((P130+T130+X130)/(N130+T130+X130+Z130))</f>
        <v>0.63455882352941173</v>
      </c>
      <c r="G130" s="7">
        <f>S130/W130</f>
        <v>0.12903225806451613</v>
      </c>
      <c r="H130" s="7">
        <f>(Y130+Z130)/W130</f>
        <v>1.6129032258064516E-2</v>
      </c>
      <c r="I130" s="7">
        <f>U130/M130</f>
        <v>0.32163742690058478</v>
      </c>
      <c r="J130" s="7">
        <f>(T130+X130)/M130</f>
        <v>5.8479532163742687E-2</v>
      </c>
      <c r="K130" s="6">
        <f>(1-B130*0.7635+1-C130*0.7562+1-D130*0.75+1-E130*0.7248+1-F130*0.7021+1-G130*0.6285+H130*0.5884+I130*0.5276+1-J130*0.3663)/11.068</f>
        <v>0.49835627445201858</v>
      </c>
      <c r="L130" s="27">
        <f>K130/0.4909*100</f>
        <v>101.51889884946397</v>
      </c>
      <c r="M130" s="72">
        <v>171</v>
      </c>
      <c r="N130" s="72">
        <v>160</v>
      </c>
      <c r="O130" s="72">
        <v>20</v>
      </c>
      <c r="P130" s="72">
        <v>32</v>
      </c>
      <c r="Q130" s="72">
        <v>4</v>
      </c>
      <c r="R130" s="72">
        <v>1</v>
      </c>
      <c r="S130" s="72">
        <v>8</v>
      </c>
      <c r="T130" s="72">
        <v>9</v>
      </c>
      <c r="U130" s="72">
        <v>55</v>
      </c>
      <c r="V130" s="72">
        <v>0.2</v>
      </c>
      <c r="W130" s="72">
        <v>62</v>
      </c>
      <c r="X130" s="72">
        <v>1</v>
      </c>
      <c r="Y130" s="72">
        <v>1</v>
      </c>
      <c r="Z130" s="72">
        <v>0</v>
      </c>
      <c r="AA130" s="3"/>
    </row>
    <row r="131" spans="1:27" x14ac:dyDescent="0.2">
      <c r="A131" s="74" t="s">
        <v>92</v>
      </c>
      <c r="B131" s="7">
        <f>(P131-S131)/(N131-S131-U131+Z131)</f>
        <v>0.22222222222222221</v>
      </c>
      <c r="C131" s="7">
        <f>W131/M131</f>
        <v>0.33796296296296297</v>
      </c>
      <c r="D131" s="7">
        <f>(Q131+R131+S131)/P131</f>
        <v>0.49295774647887325</v>
      </c>
      <c r="E131" s="7">
        <f>(W131+O131)/M131</f>
        <v>0.42129629629629628</v>
      </c>
      <c r="F131" s="7">
        <f>(W131/N131)+((P131+T131+X131)/(N131+T131+X131+Z131))</f>
        <v>0.63249850924269535</v>
      </c>
      <c r="G131" s="7">
        <f>S131/W131</f>
        <v>0.13013698630136986</v>
      </c>
      <c r="H131" s="7">
        <f>(Y131+Z131)/W131</f>
        <v>1.3698630136986301E-2</v>
      </c>
      <c r="I131" s="7">
        <f>U131/M131</f>
        <v>0.31712962962962965</v>
      </c>
      <c r="J131" s="7">
        <f>(T131+X131)/M131</f>
        <v>9.2592592592592587E-2</v>
      </c>
      <c r="K131" s="6">
        <f>(1-B131*0.7635+1-C131*0.7562+1-D131*0.75+1-E131*0.7248+1-F131*0.7021+1-G131*0.6285+H131*0.5884+I131*0.5276+1-J131*0.3663)/11.068</f>
        <v>0.49830906902736283</v>
      </c>
      <c r="L131" s="27">
        <f>K131/0.4909*100</f>
        <v>101.5092827515508</v>
      </c>
      <c r="M131" s="72">
        <v>432</v>
      </c>
      <c r="N131" s="72">
        <v>390</v>
      </c>
      <c r="O131" s="72">
        <v>36</v>
      </c>
      <c r="P131" s="72">
        <v>71</v>
      </c>
      <c r="Q131" s="72">
        <v>14</v>
      </c>
      <c r="R131" s="72">
        <v>2</v>
      </c>
      <c r="S131" s="72">
        <v>19</v>
      </c>
      <c r="T131" s="72">
        <v>37</v>
      </c>
      <c r="U131" s="72">
        <v>137</v>
      </c>
      <c r="V131" s="72">
        <v>0.182</v>
      </c>
      <c r="W131" s="72">
        <v>146</v>
      </c>
      <c r="X131" s="72">
        <v>3</v>
      </c>
      <c r="Y131" s="72">
        <v>2</v>
      </c>
      <c r="Z131" s="72">
        <v>0</v>
      </c>
      <c r="AA131" s="3"/>
    </row>
    <row r="132" spans="1:27" x14ac:dyDescent="0.2">
      <c r="A132" s="74" t="s">
        <v>170</v>
      </c>
      <c r="B132" s="7">
        <f>(P132-S132)/(N132-S132-U132+Z132)</f>
        <v>0.26760563380281688</v>
      </c>
      <c r="C132" s="7">
        <f>W132/M132</f>
        <v>0.33744855967078191</v>
      </c>
      <c r="D132" s="7">
        <f>(Q132+R132+S132)/P132</f>
        <v>0.29166666666666669</v>
      </c>
      <c r="E132" s="7">
        <f>(W132+O132)/M132</f>
        <v>0.46090534979423869</v>
      </c>
      <c r="F132" s="7">
        <f>(W132/N132)+((P132+T132+X132)/(N132+T132+X132+Z132))</f>
        <v>0.70812766710585828</v>
      </c>
      <c r="G132" s="7">
        <f>S132/W132</f>
        <v>0.12195121951219512</v>
      </c>
      <c r="H132" s="7">
        <f>(Y132+Z132)/W132</f>
        <v>2.4390243902439025E-2</v>
      </c>
      <c r="I132" s="7">
        <f>U132/M132</f>
        <v>0.24691358024691357</v>
      </c>
      <c r="J132" s="7">
        <f>(T132+X132)/M132</f>
        <v>0.11934156378600823</v>
      </c>
      <c r="K132" s="6">
        <f>(1-B132*0.7635+1-C132*0.7562+1-D132*0.75+1-E132*0.7248+1-F132*0.7021+1-G132*0.6285+H132*0.5884+I132*0.5276+1-J132*0.3663)/11.068</f>
        <v>0.49826305866776788</v>
      </c>
      <c r="L132" s="27">
        <f>K132/0.4909*100</f>
        <v>101.49991009732489</v>
      </c>
      <c r="M132" s="72">
        <v>243</v>
      </c>
      <c r="N132" s="72">
        <v>211</v>
      </c>
      <c r="O132" s="72">
        <v>30</v>
      </c>
      <c r="P132" s="72">
        <v>48</v>
      </c>
      <c r="Q132" s="72">
        <v>4</v>
      </c>
      <c r="R132" s="72">
        <v>0</v>
      </c>
      <c r="S132" s="72">
        <v>10</v>
      </c>
      <c r="T132" s="72">
        <v>28</v>
      </c>
      <c r="U132" s="72">
        <v>60</v>
      </c>
      <c r="V132" s="72">
        <v>0.22700000000000001</v>
      </c>
      <c r="W132" s="72">
        <v>82</v>
      </c>
      <c r="X132" s="72">
        <v>1</v>
      </c>
      <c r="Y132" s="72">
        <v>1</v>
      </c>
      <c r="Z132" s="72">
        <v>1</v>
      </c>
      <c r="AA132" s="3"/>
    </row>
    <row r="133" spans="1:27" x14ac:dyDescent="0.2">
      <c r="A133" s="74" t="s">
        <v>158</v>
      </c>
      <c r="B133" s="7">
        <f>(P133-S133)/(N133-S133-U133+Z133)</f>
        <v>0.29032258064516131</v>
      </c>
      <c r="C133" s="7">
        <f>W133/M133</f>
        <v>0.33090909090909093</v>
      </c>
      <c r="D133" s="7">
        <f>(Q133+R133+S133)/P133</f>
        <v>0.33333333333333331</v>
      </c>
      <c r="E133" s="7">
        <f>(W133+O133)/M133</f>
        <v>0.45090909090909093</v>
      </c>
      <c r="F133" s="7">
        <f>(W133/N133)+((P133+T133+X133)/(N133+T133+X133+Z133))</f>
        <v>0.71041073858715831</v>
      </c>
      <c r="G133" s="7">
        <f>S133/W133</f>
        <v>9.8901098901098897E-2</v>
      </c>
      <c r="H133" s="7">
        <f>(Y133+Z133)/W133</f>
        <v>4.3956043956043959E-2</v>
      </c>
      <c r="I133" s="7">
        <f>U133/M133</f>
        <v>0.27272727272727271</v>
      </c>
      <c r="J133" s="7">
        <f>(T133+X133)/M133</f>
        <v>0.12727272727272726</v>
      </c>
      <c r="K133" s="6">
        <f>(1-B133*0.7635+1-C133*0.7562+1-D133*0.75+1-E133*0.7248+1-F133*0.7021+1-G133*0.6285+H133*0.5884+I133*0.5276+1-J133*0.3663)/11.068</f>
        <v>0.4981462117071121</v>
      </c>
      <c r="L133" s="27">
        <f>K133/0.4909*100</f>
        <v>101.47610749788392</v>
      </c>
      <c r="M133" s="72">
        <v>275</v>
      </c>
      <c r="N133" s="72">
        <v>236</v>
      </c>
      <c r="O133" s="72">
        <v>33</v>
      </c>
      <c r="P133" s="72">
        <v>54</v>
      </c>
      <c r="Q133" s="72">
        <v>8</v>
      </c>
      <c r="R133" s="72">
        <v>1</v>
      </c>
      <c r="S133" s="72">
        <v>9</v>
      </c>
      <c r="T133" s="72">
        <v>30</v>
      </c>
      <c r="U133" s="72">
        <v>75</v>
      </c>
      <c r="V133" s="72">
        <v>0.22900000000000001</v>
      </c>
      <c r="W133" s="72">
        <v>91</v>
      </c>
      <c r="X133" s="72">
        <v>5</v>
      </c>
      <c r="Y133" s="72">
        <v>1</v>
      </c>
      <c r="Z133" s="72">
        <v>3</v>
      </c>
      <c r="AA133" s="3"/>
    </row>
    <row r="134" spans="1:27" x14ac:dyDescent="0.2">
      <c r="A134" s="74" t="s">
        <v>122</v>
      </c>
      <c r="B134" s="7">
        <f>(P134-S134)/(N134-S134-U134+Z134)</f>
        <v>0.26591760299625467</v>
      </c>
      <c r="C134" s="7">
        <f>W134/M134</f>
        <v>0.3527777777777778</v>
      </c>
      <c r="D134" s="7">
        <f>(Q134+R134+S134)/P134</f>
        <v>0.30864197530864196</v>
      </c>
      <c r="E134" s="7">
        <f>(W134+O134)/M134</f>
        <v>0.46666666666666667</v>
      </c>
      <c r="F134" s="7">
        <f>(W134/N134)+((P134+T134+X134)/(N134+T134+X134+Z134))</f>
        <v>0.67467747076685625</v>
      </c>
      <c r="G134" s="7">
        <f>S134/W134</f>
        <v>7.874015748031496E-2</v>
      </c>
      <c r="H134" s="7">
        <f>(Y134+Z134)/W134</f>
        <v>2.3622047244094488E-2</v>
      </c>
      <c r="I134" s="7">
        <f>U134/M134</f>
        <v>0.15833333333333333</v>
      </c>
      <c r="J134" s="7">
        <f>(T134+X134)/M134</f>
        <v>6.6666666666666666E-2</v>
      </c>
      <c r="K134" s="6">
        <f>(1-B134*0.7635+1-C134*0.7562+1-D134*0.75+1-E134*0.7248+1-F134*0.7021+1-G134*0.6285+H134*0.5884+I134*0.5276+1-J134*0.3663)/11.068</f>
        <v>0.49786018351451278</v>
      </c>
      <c r="L134" s="27">
        <f>K134/0.4909*100</f>
        <v>101.41784141668624</v>
      </c>
      <c r="M134" s="72">
        <v>360</v>
      </c>
      <c r="N134" s="72">
        <v>333</v>
      </c>
      <c r="O134" s="72">
        <v>41</v>
      </c>
      <c r="P134" s="72">
        <v>81</v>
      </c>
      <c r="Q134" s="72">
        <v>14</v>
      </c>
      <c r="R134" s="72">
        <v>1</v>
      </c>
      <c r="S134" s="72">
        <v>10</v>
      </c>
      <c r="T134" s="72">
        <v>22</v>
      </c>
      <c r="U134" s="72">
        <v>57</v>
      </c>
      <c r="V134" s="72">
        <v>0.24299999999999999</v>
      </c>
      <c r="W134" s="72">
        <v>127</v>
      </c>
      <c r="X134" s="72">
        <v>2</v>
      </c>
      <c r="Y134" s="72">
        <v>2</v>
      </c>
      <c r="Z134" s="72">
        <v>1</v>
      </c>
      <c r="AA134" s="3"/>
    </row>
    <row r="135" spans="1:27" x14ac:dyDescent="0.2">
      <c r="A135" s="74" t="s">
        <v>111</v>
      </c>
      <c r="B135" s="7">
        <f>(P135-S135)/(N135-S135-U135+Z135)</f>
        <v>0.33658536585365856</v>
      </c>
      <c r="C135" s="7">
        <f>W135/M135</f>
        <v>0.34464751958224543</v>
      </c>
      <c r="D135" s="7">
        <f>(Q135+R135+S135)/P135</f>
        <v>0.36249999999999999</v>
      </c>
      <c r="E135" s="7">
        <f>(W135+O135)/M135</f>
        <v>0.43603133159268931</v>
      </c>
      <c r="F135" s="7">
        <f>(W135/N135)+((P135+T135+X135)/(N135+T135+X135+Z135))</f>
        <v>0.68809172437280064</v>
      </c>
      <c r="G135" s="7">
        <f>S135/W135</f>
        <v>8.3333333333333329E-2</v>
      </c>
      <c r="H135" s="7">
        <f>(Y135+Z135)/W135</f>
        <v>7.575757575757576E-3</v>
      </c>
      <c r="I135" s="7">
        <f>U135/M135</f>
        <v>0.3394255874673629</v>
      </c>
      <c r="J135" s="7">
        <f>(T135+X135)/M135</f>
        <v>9.6605744125326368E-2</v>
      </c>
      <c r="K135" s="6">
        <f>(1-B135*0.7635+1-C135*0.7562+1-D135*0.75+1-E135*0.7248+1-F135*0.7021+1-G135*0.6285+H135*0.5884+I135*0.5276+1-J135*0.3663)/11.068</f>
        <v>0.49757424482059653</v>
      </c>
      <c r="L135" s="27">
        <f>K135/0.4909*100</f>
        <v>101.35959356703943</v>
      </c>
      <c r="M135" s="72">
        <v>383</v>
      </c>
      <c r="N135" s="72">
        <v>345</v>
      </c>
      <c r="O135" s="72">
        <v>35</v>
      </c>
      <c r="P135" s="72">
        <v>80</v>
      </c>
      <c r="Q135" s="72">
        <v>17</v>
      </c>
      <c r="R135" s="72">
        <v>1</v>
      </c>
      <c r="S135" s="72">
        <v>11</v>
      </c>
      <c r="T135" s="72">
        <v>33</v>
      </c>
      <c r="U135" s="72">
        <v>130</v>
      </c>
      <c r="V135" s="72">
        <v>0.23200000000000001</v>
      </c>
      <c r="W135" s="72">
        <v>132</v>
      </c>
      <c r="X135" s="72">
        <v>4</v>
      </c>
      <c r="Y135" s="72">
        <v>0</v>
      </c>
      <c r="Z135" s="72">
        <v>1</v>
      </c>
      <c r="AA135" s="3"/>
    </row>
    <row r="136" spans="1:27" x14ac:dyDescent="0.2">
      <c r="A136" s="74" t="s">
        <v>298</v>
      </c>
      <c r="B136" s="7">
        <f>(P136-S136)/(N136-S136-U136+Z136)</f>
        <v>0.2608695652173913</v>
      </c>
      <c r="C136" s="7">
        <f>W136/M136</f>
        <v>0.33526011560693642</v>
      </c>
      <c r="D136" s="7">
        <f>(Q136+R136+S136)/P136</f>
        <v>0.37142857142857144</v>
      </c>
      <c r="E136" s="7">
        <f>(W136+O136)/M136</f>
        <v>0.46242774566473988</v>
      </c>
      <c r="F136" s="7">
        <f>(W136/N136)+((P136+T136+X136)/(N136+T136+X136+Z136))</f>
        <v>0.67070517629407356</v>
      </c>
      <c r="G136" s="7">
        <f>S136/W136</f>
        <v>8.6206896551724144E-2</v>
      </c>
      <c r="H136" s="7">
        <f>(Y136+Z136)/W136</f>
        <v>3.4482758620689655E-2</v>
      </c>
      <c r="I136" s="7">
        <f>U136/M136</f>
        <v>0.20809248554913296</v>
      </c>
      <c r="J136" s="7">
        <f>(T136+X136)/M136</f>
        <v>9.2485549132947972E-2</v>
      </c>
      <c r="K136" s="6">
        <f>(1-B136*0.7635+1-C136*0.7562+1-D136*0.75+1-E136*0.7248+1-F136*0.7021+1-G136*0.6285+H136*0.5884+I136*0.5276+1-J136*0.3663)/11.068</f>
        <v>0.49735110083549294</v>
      </c>
      <c r="L136" s="27">
        <f>K136/0.4909*100</f>
        <v>101.31413746903502</v>
      </c>
      <c r="M136" s="72">
        <v>173</v>
      </c>
      <c r="N136" s="72">
        <v>155</v>
      </c>
      <c r="O136" s="72">
        <v>22</v>
      </c>
      <c r="P136" s="72">
        <v>35</v>
      </c>
      <c r="Q136" s="72">
        <v>8</v>
      </c>
      <c r="R136" s="72">
        <v>0</v>
      </c>
      <c r="S136" s="72">
        <v>5</v>
      </c>
      <c r="T136" s="72">
        <v>15</v>
      </c>
      <c r="U136" s="72">
        <v>36</v>
      </c>
      <c r="V136" s="72">
        <v>0.22600000000000001</v>
      </c>
      <c r="W136" s="72">
        <v>58</v>
      </c>
      <c r="X136" s="72">
        <v>1</v>
      </c>
      <c r="Y136" s="72">
        <v>1</v>
      </c>
      <c r="Z136" s="72">
        <v>1</v>
      </c>
      <c r="AA136" s="3"/>
    </row>
    <row r="137" spans="1:27" x14ac:dyDescent="0.2">
      <c r="A137" s="74" t="s">
        <v>70</v>
      </c>
      <c r="B137" s="7">
        <f>(P137-S137)/(N137-S137-U137+Z137)</f>
        <v>0.26101694915254237</v>
      </c>
      <c r="C137" s="7">
        <f>W137/M137</f>
        <v>0.34279475982532753</v>
      </c>
      <c r="D137" s="7">
        <f>(Q137+R137+S137)/P137</f>
        <v>0.34408602150537637</v>
      </c>
      <c r="E137" s="7">
        <f>(W137+O137)/M137</f>
        <v>0.45633187772925765</v>
      </c>
      <c r="F137" s="7">
        <f>(W137/N137)+((P137+T137+X137)/(N137+T137+X137+Z137))</f>
        <v>0.68177631543920736</v>
      </c>
      <c r="G137" s="7">
        <f>S137/W137</f>
        <v>0.10191082802547771</v>
      </c>
      <c r="H137" s="7">
        <f>(Y137+Z137)/W137</f>
        <v>1.9108280254777069E-2</v>
      </c>
      <c r="I137" s="7">
        <f>U137/M137</f>
        <v>0.22270742358078602</v>
      </c>
      <c r="J137" s="7">
        <f>(T137+X137)/M137</f>
        <v>9.606986899563319E-2</v>
      </c>
      <c r="K137" s="6">
        <f>(1-B137*0.7635+1-C137*0.7562+1-D137*0.75+1-E137*0.7248+1-F137*0.7021+1-G137*0.6285+H137*0.5884+I137*0.5276+1-J137*0.3663)/11.068</f>
        <v>0.49724480937125731</v>
      </c>
      <c r="L137" s="27">
        <f>K137/0.4909*100</f>
        <v>101.2924851031284</v>
      </c>
      <c r="M137" s="72">
        <v>458</v>
      </c>
      <c r="N137" s="72">
        <v>411</v>
      </c>
      <c r="O137" s="72">
        <v>52</v>
      </c>
      <c r="P137" s="72">
        <v>93</v>
      </c>
      <c r="Q137" s="72">
        <v>16</v>
      </c>
      <c r="R137" s="72">
        <v>0</v>
      </c>
      <c r="S137" s="72">
        <v>16</v>
      </c>
      <c r="T137" s="72">
        <v>41</v>
      </c>
      <c r="U137" s="72">
        <v>102</v>
      </c>
      <c r="V137" s="72">
        <v>0.22600000000000001</v>
      </c>
      <c r="W137" s="72">
        <v>157</v>
      </c>
      <c r="X137" s="72">
        <v>3</v>
      </c>
      <c r="Y137" s="72">
        <v>1</v>
      </c>
      <c r="Z137" s="72">
        <v>2</v>
      </c>
      <c r="AA137" s="3"/>
    </row>
    <row r="138" spans="1:27" x14ac:dyDescent="0.2">
      <c r="A138" s="74" t="s">
        <v>68</v>
      </c>
      <c r="B138" s="7">
        <f>(P138-S138)/(N138-S138-U138+Z138)</f>
        <v>0.26578073089700999</v>
      </c>
      <c r="C138" s="7">
        <f>W138/M138</f>
        <v>0.34051724137931033</v>
      </c>
      <c r="D138" s="7">
        <f>(Q138+R138+S138)/P138</f>
        <v>0.36559139784946237</v>
      </c>
      <c r="E138" s="7">
        <f>(W138+O138)/M138</f>
        <v>0.45258620689655171</v>
      </c>
      <c r="F138" s="7">
        <f>(W138/N138)+((P138+T138+X138)/(N138+T138+X138+Z138))</f>
        <v>0.6874585268745852</v>
      </c>
      <c r="G138" s="7">
        <f>S138/W138</f>
        <v>8.2278481012658222E-2</v>
      </c>
      <c r="H138" s="7">
        <f>(Y138+Z138)/W138</f>
        <v>3.7974683544303799E-2</v>
      </c>
      <c r="I138" s="7">
        <f>U138/M138</f>
        <v>0.21767241379310345</v>
      </c>
      <c r="J138" s="7">
        <f>(T138+X138)/M138</f>
        <v>0.10129310344827586</v>
      </c>
      <c r="K138" s="6">
        <f>(1-B138*0.7635+1-C138*0.7562+1-D138*0.75+1-E138*0.7248+1-F138*0.7021+1-G138*0.6285+H138*0.5884+I138*0.5276+1-J138*0.3663)/11.068</f>
        <v>0.49720429990692866</v>
      </c>
      <c r="L138" s="27">
        <f>K138/0.4909*100</f>
        <v>101.28423302239329</v>
      </c>
      <c r="M138" s="72">
        <v>464</v>
      </c>
      <c r="N138" s="72">
        <v>411</v>
      </c>
      <c r="O138" s="72">
        <v>52</v>
      </c>
      <c r="P138" s="72">
        <v>93</v>
      </c>
      <c r="Q138" s="72">
        <v>16</v>
      </c>
      <c r="R138" s="72">
        <v>5</v>
      </c>
      <c r="S138" s="72">
        <v>13</v>
      </c>
      <c r="T138" s="72">
        <v>44</v>
      </c>
      <c r="U138" s="72">
        <v>101</v>
      </c>
      <c r="V138" s="72">
        <v>0.22600000000000001</v>
      </c>
      <c r="W138" s="72">
        <v>158</v>
      </c>
      <c r="X138" s="72">
        <v>3</v>
      </c>
      <c r="Y138" s="72">
        <v>2</v>
      </c>
      <c r="Z138" s="72">
        <v>4</v>
      </c>
      <c r="AA138" s="3"/>
    </row>
    <row r="139" spans="1:27" x14ac:dyDescent="0.2">
      <c r="A139" s="74" t="s">
        <v>259</v>
      </c>
      <c r="B139" s="7">
        <f>(P139-S139)/(N139-S139-U139+Z139)</f>
        <v>0.28925619834710742</v>
      </c>
      <c r="C139" s="7">
        <f>W139/M139</f>
        <v>0.3551912568306011</v>
      </c>
      <c r="D139" s="7">
        <f>(Q139+R139+S139)/P139</f>
        <v>0.35</v>
      </c>
      <c r="E139" s="7">
        <f>(W139+O139)/M139</f>
        <v>0.46448087431693991</v>
      </c>
      <c r="F139" s="7">
        <f>(W139/N139)+((P139+T139+X139)/(N139+T139+X139+Z139))</f>
        <v>0.67811355311355315</v>
      </c>
      <c r="G139" s="7">
        <f>S139/W139</f>
        <v>7.6923076923076927E-2</v>
      </c>
      <c r="H139" s="7">
        <f>(Y139+Z139)/W139</f>
        <v>3.0769230769230771E-2</v>
      </c>
      <c r="I139" s="7">
        <f>U139/M139</f>
        <v>0.23497267759562843</v>
      </c>
      <c r="J139" s="7">
        <f>(T139+X139)/M139</f>
        <v>7.1038251366120214E-2</v>
      </c>
      <c r="K139" s="6">
        <f>(1-B139*0.7635+1-C139*0.7562+1-D139*0.75+1-E139*0.7248+1-F139*0.7021+1-G139*0.6285+H139*0.5884+I139*0.5276+1-J139*0.3663)/11.068</f>
        <v>0.49719974119653448</v>
      </c>
      <c r="L139" s="27">
        <f>K139/0.4909*100</f>
        <v>101.28330437900479</v>
      </c>
      <c r="M139" s="72">
        <v>183</v>
      </c>
      <c r="N139" s="72">
        <v>168</v>
      </c>
      <c r="O139" s="72">
        <v>20</v>
      </c>
      <c r="P139" s="72">
        <v>40</v>
      </c>
      <c r="Q139" s="72">
        <v>8</v>
      </c>
      <c r="R139" s="72">
        <v>1</v>
      </c>
      <c r="S139" s="72">
        <v>5</v>
      </c>
      <c r="T139" s="72">
        <v>12</v>
      </c>
      <c r="U139" s="72">
        <v>43</v>
      </c>
      <c r="V139" s="72">
        <v>0.23799999999999999</v>
      </c>
      <c r="W139" s="72">
        <v>65</v>
      </c>
      <c r="X139" s="72">
        <v>1</v>
      </c>
      <c r="Y139" s="72">
        <v>1</v>
      </c>
      <c r="Z139" s="72">
        <v>1</v>
      </c>
      <c r="AA139" s="3"/>
    </row>
    <row r="140" spans="1:27" x14ac:dyDescent="0.2">
      <c r="A140" s="74" t="s">
        <v>91</v>
      </c>
      <c r="B140" s="7">
        <f>(P140-S140)/(N140-S140-U140+Z140)</f>
        <v>0.27843137254901962</v>
      </c>
      <c r="C140" s="7">
        <f>W140/M140</f>
        <v>0.34411085450346418</v>
      </c>
      <c r="D140" s="7">
        <f>(Q140+R140+S140)/P140</f>
        <v>0.45238095238095238</v>
      </c>
      <c r="E140" s="7">
        <f>(W140+O140)/M140</f>
        <v>0.43879907621247111</v>
      </c>
      <c r="F140" s="7">
        <f>(W140/N140)+((P140+T140+X140)/(N140+T140+X140+Z140))</f>
        <v>0.6536355517954503</v>
      </c>
      <c r="G140" s="7">
        <f>S140/W140</f>
        <v>8.7248322147651006E-2</v>
      </c>
      <c r="H140" s="7">
        <f>(Y140+Z140)/W140</f>
        <v>2.6845637583892617E-2</v>
      </c>
      <c r="I140" s="7">
        <f>U140/M140</f>
        <v>0.29792147806004621</v>
      </c>
      <c r="J140" s="7">
        <f>(T140+X140)/M140</f>
        <v>8.0831408775981523E-2</v>
      </c>
      <c r="K140" s="6">
        <f>(1-B140*0.7635+1-C140*0.7562+1-D140*0.75+1-E140*0.7248+1-F140*0.7021+1-G140*0.6285+H140*0.5884+I140*0.5276+1-J140*0.3663)/11.068</f>
        <v>0.49688213251875746</v>
      </c>
      <c r="L140" s="27">
        <f>K140/0.4909*100</f>
        <v>101.21860511687868</v>
      </c>
      <c r="M140" s="72">
        <v>433</v>
      </c>
      <c r="N140" s="72">
        <v>394</v>
      </c>
      <c r="O140" s="72">
        <v>41</v>
      </c>
      <c r="P140" s="72">
        <v>84</v>
      </c>
      <c r="Q140" s="72">
        <v>24</v>
      </c>
      <c r="R140" s="72">
        <v>1</v>
      </c>
      <c r="S140" s="72">
        <v>13</v>
      </c>
      <c r="T140" s="72">
        <v>32</v>
      </c>
      <c r="U140" s="72">
        <v>129</v>
      </c>
      <c r="V140" s="72">
        <v>0.21299999999999999</v>
      </c>
      <c r="W140" s="72">
        <v>149</v>
      </c>
      <c r="X140" s="72">
        <v>3</v>
      </c>
      <c r="Y140" s="72">
        <v>1</v>
      </c>
      <c r="Z140" s="72">
        <v>3</v>
      </c>
      <c r="AA140" s="3"/>
    </row>
    <row r="141" spans="1:27" x14ac:dyDescent="0.2">
      <c r="A141" s="74" t="s">
        <v>200</v>
      </c>
      <c r="B141" s="7">
        <f>(P141-S141)/(N141-S141-U141+Z141)</f>
        <v>0.3037037037037037</v>
      </c>
      <c r="C141" s="7">
        <f>W141/M141</f>
        <v>0.33177570093457942</v>
      </c>
      <c r="D141" s="7">
        <f>(Q141+R141+S141)/P141</f>
        <v>0.32608695652173914</v>
      </c>
      <c r="E141" s="7">
        <f>(W141+O141)/M141</f>
        <v>0.43925233644859812</v>
      </c>
      <c r="F141" s="7">
        <f>(W141/N141)+((P141+T141+X141)/(N141+T141+X141+Z141))</f>
        <v>0.71662609048488535</v>
      </c>
      <c r="G141" s="7">
        <f>S141/W141</f>
        <v>7.0422535211267609E-2</v>
      </c>
      <c r="H141" s="7">
        <f>(Y141+Z141)/W141</f>
        <v>2.8169014084507043E-2</v>
      </c>
      <c r="I141" s="7">
        <f>U141/M141</f>
        <v>0.21962616822429906</v>
      </c>
      <c r="J141" s="7">
        <f>(T141+X141)/M141</f>
        <v>0.11682242990654206</v>
      </c>
      <c r="K141" s="6">
        <f>(1-B141*0.7635+1-C141*0.7562+1-D141*0.75+1-E141*0.7248+1-F141*0.7021+1-G141*0.6285+H141*0.5884+I141*0.5276+1-J141*0.3663)/11.068</f>
        <v>0.49661652900110437</v>
      </c>
      <c r="L141" s="27">
        <f>K141/0.4909*100</f>
        <v>101.16449969466375</v>
      </c>
      <c r="M141" s="72">
        <v>214</v>
      </c>
      <c r="N141" s="72">
        <v>186</v>
      </c>
      <c r="O141" s="72">
        <v>23</v>
      </c>
      <c r="P141" s="72">
        <v>46</v>
      </c>
      <c r="Q141" s="72">
        <v>10</v>
      </c>
      <c r="R141" s="72">
        <v>0</v>
      </c>
      <c r="S141" s="72">
        <v>5</v>
      </c>
      <c r="T141" s="72">
        <v>21</v>
      </c>
      <c r="U141" s="72">
        <v>47</v>
      </c>
      <c r="V141" s="72">
        <v>0.247</v>
      </c>
      <c r="W141" s="72">
        <v>71</v>
      </c>
      <c r="X141" s="72">
        <v>4</v>
      </c>
      <c r="Y141" s="72">
        <v>1</v>
      </c>
      <c r="Z141" s="72">
        <v>1</v>
      </c>
      <c r="AA141" s="3"/>
    </row>
    <row r="142" spans="1:27" x14ac:dyDescent="0.2">
      <c r="A142" s="74" t="s">
        <v>22</v>
      </c>
      <c r="B142" s="7">
        <f>(P142-S142)/(N142-S142-U142+Z142)</f>
        <v>0.27368421052631581</v>
      </c>
      <c r="C142" s="7">
        <f>W142/M142</f>
        <v>0.3433628318584071</v>
      </c>
      <c r="D142" s="7">
        <f>(Q142+R142+S142)/P142</f>
        <v>0.36974789915966388</v>
      </c>
      <c r="E142" s="7">
        <f>(W142+O142)/M142</f>
        <v>0.45840707964601768</v>
      </c>
      <c r="F142" s="7">
        <f>(W142/N142)+((P142+T142+X142)/(N142+T142+X142+Z142))</f>
        <v>0.67228092970537212</v>
      </c>
      <c r="G142" s="7">
        <f>S142/W142</f>
        <v>7.7319587628865982E-2</v>
      </c>
      <c r="H142" s="7">
        <f>(Y142+Z142)/W142</f>
        <v>2.0618556701030927E-2</v>
      </c>
      <c r="I142" s="7">
        <f>U142/M142</f>
        <v>0.21415929203539824</v>
      </c>
      <c r="J142" s="7">
        <f>(T142+X142)/M142</f>
        <v>8.3185840707964601E-2</v>
      </c>
      <c r="K142" s="6">
        <f>(1-B142*0.7635+1-C142*0.7562+1-D142*0.75+1-E142*0.7248+1-F142*0.7021+1-G142*0.6285+H142*0.5884+I142*0.5276+1-J142*0.3663)/11.068</f>
        <v>0.49655532908684502</v>
      </c>
      <c r="L142" s="27">
        <f>K142/0.4909*100</f>
        <v>101.15203281459462</v>
      </c>
      <c r="M142" s="72">
        <v>565</v>
      </c>
      <c r="N142" s="72">
        <v>514</v>
      </c>
      <c r="O142" s="72">
        <v>65</v>
      </c>
      <c r="P142" s="72">
        <v>119</v>
      </c>
      <c r="Q142" s="72">
        <v>28</v>
      </c>
      <c r="R142" s="72">
        <v>1</v>
      </c>
      <c r="S142" s="72">
        <v>15</v>
      </c>
      <c r="T142" s="72">
        <v>41</v>
      </c>
      <c r="U142" s="72">
        <v>121</v>
      </c>
      <c r="V142" s="72">
        <v>0.23200000000000001</v>
      </c>
      <c r="W142" s="72">
        <v>194</v>
      </c>
      <c r="X142" s="72">
        <v>6</v>
      </c>
      <c r="Y142" s="72">
        <v>2</v>
      </c>
      <c r="Z142" s="72">
        <v>2</v>
      </c>
      <c r="AA142" s="3"/>
    </row>
    <row r="143" spans="1:27" x14ac:dyDescent="0.2">
      <c r="A143" s="74" t="s">
        <v>84</v>
      </c>
      <c r="B143" s="7">
        <f>(P143-S143)/(N143-S143-U143+Z143)</f>
        <v>0.32384341637010677</v>
      </c>
      <c r="C143" s="7">
        <f>W143/M143</f>
        <v>0.35227272727272729</v>
      </c>
      <c r="D143" s="7">
        <f>(Q143+R143+S143)/P143</f>
        <v>0.30392156862745096</v>
      </c>
      <c r="E143" s="7">
        <f>(W143+O143)/M143</f>
        <v>0.45909090909090911</v>
      </c>
      <c r="F143" s="7">
        <f>(W143/N143)+((P143+T143+X143)/(N143+T143+X143+Z143))</f>
        <v>0.71660597653314828</v>
      </c>
      <c r="G143" s="7">
        <f>S143/W143</f>
        <v>7.0967741935483872E-2</v>
      </c>
      <c r="H143" s="7">
        <f>(Y143+Z143)/W143</f>
        <v>3.2258064516129031E-2</v>
      </c>
      <c r="I143" s="7">
        <f>U143/M143</f>
        <v>0.24090909090909091</v>
      </c>
      <c r="J143" s="7">
        <f>(T143+X143)/M143</f>
        <v>9.0909090909090912E-2</v>
      </c>
      <c r="K143" s="6">
        <f>(1-B143*0.7635+1-C143*0.7562+1-D143*0.75+1-E143*0.7248+1-F143*0.7021+1-G143*0.6285+H143*0.5884+I143*0.5276+1-J143*0.3663)/11.068</f>
        <v>0.49608950555228232</v>
      </c>
      <c r="L143" s="27">
        <f>K143/0.4909*100</f>
        <v>101.05714107807748</v>
      </c>
      <c r="M143" s="72">
        <v>440</v>
      </c>
      <c r="N143" s="72">
        <v>395</v>
      </c>
      <c r="O143" s="72">
        <v>47</v>
      </c>
      <c r="P143" s="72">
        <v>102</v>
      </c>
      <c r="Q143" s="72">
        <v>20</v>
      </c>
      <c r="R143" s="72">
        <v>0</v>
      </c>
      <c r="S143" s="72">
        <v>11</v>
      </c>
      <c r="T143" s="72">
        <v>34</v>
      </c>
      <c r="U143" s="72">
        <v>106</v>
      </c>
      <c r="V143" s="72">
        <v>0.25800000000000001</v>
      </c>
      <c r="W143" s="72">
        <v>155</v>
      </c>
      <c r="X143" s="72">
        <v>6</v>
      </c>
      <c r="Y143" s="72">
        <v>2</v>
      </c>
      <c r="Z143" s="72">
        <v>3</v>
      </c>
      <c r="AA143" s="3"/>
    </row>
    <row r="144" spans="1:27" x14ac:dyDescent="0.2">
      <c r="A144" s="74" t="s">
        <v>85</v>
      </c>
      <c r="B144" s="7">
        <f>(P144-S144)/(N144-S144-U144+Z144)</f>
        <v>0.2988929889298893</v>
      </c>
      <c r="C144" s="7">
        <f>W144/M144</f>
        <v>0.34168564920273348</v>
      </c>
      <c r="D144" s="7">
        <f>(Q144+R144+S144)/P144</f>
        <v>0.33333333333333331</v>
      </c>
      <c r="E144" s="7">
        <f>(W144+O144)/M144</f>
        <v>0.45558086560364464</v>
      </c>
      <c r="F144" s="7">
        <f>(W144/N144)+((P144+T144+X144)/(N144+T144+X144+Z144))</f>
        <v>0.69928176281902288</v>
      </c>
      <c r="G144" s="7">
        <f>S144/W144</f>
        <v>0.08</v>
      </c>
      <c r="H144" s="7">
        <f>(Y144+Z144)/W144</f>
        <v>6.6666666666666671E-3</v>
      </c>
      <c r="I144" s="7">
        <f>U144/M144</f>
        <v>0.25056947608200458</v>
      </c>
      <c r="J144" s="7">
        <f>(T144+X144)/M144</f>
        <v>0.10478359908883828</v>
      </c>
      <c r="K144" s="6">
        <f>(1-B144*0.7635+1-C144*0.7562+1-D144*0.75+1-E144*0.7248+1-F144*0.7021+1-G144*0.6285+H144*0.5884+I144*0.5276+1-J144*0.3663)/11.068</f>
        <v>0.49599771122709219</v>
      </c>
      <c r="L144" s="27">
        <f>K144/0.4909*100</f>
        <v>101.03844188777596</v>
      </c>
      <c r="M144" s="72">
        <v>439</v>
      </c>
      <c r="N144" s="72">
        <v>392</v>
      </c>
      <c r="O144" s="72">
        <v>50</v>
      </c>
      <c r="P144" s="72">
        <v>93</v>
      </c>
      <c r="Q144" s="72">
        <v>17</v>
      </c>
      <c r="R144" s="72">
        <v>2</v>
      </c>
      <c r="S144" s="72">
        <v>12</v>
      </c>
      <c r="T144" s="72">
        <v>34</v>
      </c>
      <c r="U144" s="72">
        <v>110</v>
      </c>
      <c r="V144" s="72">
        <v>0.23699999999999999</v>
      </c>
      <c r="W144" s="72">
        <v>150</v>
      </c>
      <c r="X144" s="72">
        <v>12</v>
      </c>
      <c r="Y144" s="72">
        <v>0</v>
      </c>
      <c r="Z144" s="72">
        <v>1</v>
      </c>
      <c r="AA144" s="3"/>
    </row>
    <row r="145" spans="1:27" x14ac:dyDescent="0.2">
      <c r="A145" s="74" t="s">
        <v>186</v>
      </c>
      <c r="B145" s="7">
        <f>(P145-S145)/(N145-S145-U145+Z145)</f>
        <v>0.32867132867132864</v>
      </c>
      <c r="C145" s="7">
        <f>W145/M145</f>
        <v>0.36651583710407237</v>
      </c>
      <c r="D145" s="7">
        <f>(Q145+R145+S145)/P145</f>
        <v>0.34615384615384615</v>
      </c>
      <c r="E145" s="7">
        <f>(W145+O145)/M145</f>
        <v>0.47058823529411764</v>
      </c>
      <c r="F145" s="7">
        <f>(W145/N145)+((P145+T145+X145)/(N145+T145+X145+Z145))</f>
        <v>0.68221343873517792</v>
      </c>
      <c r="G145" s="7">
        <f>S145/W145</f>
        <v>6.1728395061728392E-2</v>
      </c>
      <c r="H145" s="7">
        <f>(Y145+Z145)/W145</f>
        <v>1.2345679012345678E-2</v>
      </c>
      <c r="I145" s="7">
        <f>U145/M145</f>
        <v>0.27149321266968324</v>
      </c>
      <c r="J145" s="7">
        <f>(T145+X145)/M145</f>
        <v>5.4298642533936653E-2</v>
      </c>
      <c r="K145" s="6">
        <f>(1-B145*0.7635+1-C145*0.7562+1-D145*0.75+1-E145*0.7248+1-F145*0.7021+1-G145*0.6285+H145*0.5884+I145*0.5276+1-J145*0.3663)/11.068</f>
        <v>0.49548595040908228</v>
      </c>
      <c r="L145" s="27">
        <f>K145/0.4909*100</f>
        <v>100.93419238319052</v>
      </c>
      <c r="M145" s="72">
        <v>221</v>
      </c>
      <c r="N145" s="72">
        <v>207</v>
      </c>
      <c r="O145" s="72">
        <v>23</v>
      </c>
      <c r="P145" s="72">
        <v>52</v>
      </c>
      <c r="Q145" s="72">
        <v>12</v>
      </c>
      <c r="R145" s="72">
        <v>1</v>
      </c>
      <c r="S145" s="72">
        <v>5</v>
      </c>
      <c r="T145" s="72">
        <v>9</v>
      </c>
      <c r="U145" s="72">
        <v>60</v>
      </c>
      <c r="V145" s="72">
        <v>0.251</v>
      </c>
      <c r="W145" s="72">
        <v>81</v>
      </c>
      <c r="X145" s="72">
        <v>3</v>
      </c>
      <c r="Y145" s="72">
        <v>0</v>
      </c>
      <c r="Z145" s="72">
        <v>1</v>
      </c>
      <c r="AA145" s="3"/>
    </row>
    <row r="146" spans="1:27" x14ac:dyDescent="0.2">
      <c r="A146" s="74" t="s">
        <v>156</v>
      </c>
      <c r="B146" s="7">
        <f>(P146-S146)/(N146-S146-U146+Z146)</f>
        <v>0.29166666666666669</v>
      </c>
      <c r="C146" s="7">
        <f>W146/M146</f>
        <v>0.34285714285714286</v>
      </c>
      <c r="D146" s="7">
        <f>(Q146+R146+S146)/P146</f>
        <v>0.44642857142857145</v>
      </c>
      <c r="E146" s="7">
        <f>(W146+O146)/M146</f>
        <v>0.45714285714285713</v>
      </c>
      <c r="F146" s="7">
        <f>(W146/N146)+((P146+T146+X146)/(N146+T146+X146+Z146))</f>
        <v>0.6702399036945742</v>
      </c>
      <c r="G146" s="7">
        <f>S146/W146</f>
        <v>7.2916666666666671E-2</v>
      </c>
      <c r="H146" s="7">
        <f>(Y146+Z146)/W146</f>
        <v>5.2083333333333336E-2</v>
      </c>
      <c r="I146" s="7">
        <f>U146/M146</f>
        <v>0.28214285714285714</v>
      </c>
      <c r="J146" s="7">
        <f>(T146+X146)/M146</f>
        <v>8.5714285714285715E-2</v>
      </c>
      <c r="K146" s="6">
        <f>(1-B146*0.7635+1-C146*0.7562+1-D146*0.75+1-E146*0.7248+1-F146*0.7021+1-G146*0.6285+H146*0.5884+I146*0.5276+1-J146*0.3663)/11.068</f>
        <v>0.49544534312103888</v>
      </c>
      <c r="L146" s="27">
        <f>K146/0.4909*100</f>
        <v>100.92592037503339</v>
      </c>
      <c r="M146" s="72">
        <v>280</v>
      </c>
      <c r="N146" s="72">
        <v>251</v>
      </c>
      <c r="O146" s="72">
        <v>32</v>
      </c>
      <c r="P146" s="72">
        <v>56</v>
      </c>
      <c r="Q146" s="72">
        <v>17</v>
      </c>
      <c r="R146" s="72">
        <v>1</v>
      </c>
      <c r="S146" s="72">
        <v>7</v>
      </c>
      <c r="T146" s="72">
        <v>18</v>
      </c>
      <c r="U146" s="72">
        <v>79</v>
      </c>
      <c r="V146" s="72">
        <v>0.223</v>
      </c>
      <c r="W146" s="72">
        <v>96</v>
      </c>
      <c r="X146" s="72">
        <v>6</v>
      </c>
      <c r="Y146" s="72">
        <v>2</v>
      </c>
      <c r="Z146" s="72">
        <v>3</v>
      </c>
      <c r="AA146" s="3"/>
    </row>
    <row r="147" spans="1:27" x14ac:dyDescent="0.2">
      <c r="A147" s="74" t="s">
        <v>141</v>
      </c>
      <c r="B147" s="7">
        <f>(P147-S147)/(N147-S147-U147+Z147)</f>
        <v>0.25128205128205128</v>
      </c>
      <c r="C147" s="7">
        <f>W147/M147</f>
        <v>0.34579439252336447</v>
      </c>
      <c r="D147" s="7">
        <f>(Q147+R147+S147)/P147</f>
        <v>0.45</v>
      </c>
      <c r="E147" s="7">
        <f>(W147+O147)/M147</f>
        <v>0.43302180685358255</v>
      </c>
      <c r="F147" s="7">
        <f>(W147/N147)+((P147+T147+X147)/(N147+T147+X147+Z147))</f>
        <v>0.67113458188153308</v>
      </c>
      <c r="G147" s="7">
        <f>S147/W147</f>
        <v>9.90990990990991E-2</v>
      </c>
      <c r="H147" s="7">
        <f>(Y147+Z147)/W147</f>
        <v>2.7027027027027029E-2</v>
      </c>
      <c r="I147" s="7">
        <f>U147/M147</f>
        <v>0.25856697819314639</v>
      </c>
      <c r="J147" s="7">
        <f>(T147+X147)/M147</f>
        <v>9.657320872274143E-2</v>
      </c>
      <c r="K147" s="6">
        <f>(1-B147*0.7635+1-C147*0.7562+1-D147*0.75+1-E147*0.7248+1-F147*0.7021+1-G147*0.6285+H147*0.5884+I147*0.5276+1-J147*0.3663)/11.068</f>
        <v>0.49500928161654933</v>
      </c>
      <c r="L147" s="27">
        <f>K147/0.4909*100</f>
        <v>100.83709138654497</v>
      </c>
      <c r="M147" s="72">
        <v>321</v>
      </c>
      <c r="N147" s="72">
        <v>287</v>
      </c>
      <c r="O147" s="72">
        <v>28</v>
      </c>
      <c r="P147" s="72">
        <v>60</v>
      </c>
      <c r="Q147" s="72">
        <v>14</v>
      </c>
      <c r="R147" s="72">
        <v>2</v>
      </c>
      <c r="S147" s="72">
        <v>11</v>
      </c>
      <c r="T147" s="72">
        <v>29</v>
      </c>
      <c r="U147" s="72">
        <v>83</v>
      </c>
      <c r="V147" s="72">
        <v>0.20899999999999999</v>
      </c>
      <c r="W147" s="72">
        <v>111</v>
      </c>
      <c r="X147" s="72">
        <v>2</v>
      </c>
      <c r="Y147" s="72">
        <v>1</v>
      </c>
      <c r="Z147" s="72">
        <v>2</v>
      </c>
      <c r="AA147" s="3"/>
    </row>
    <row r="148" spans="1:27" x14ac:dyDescent="0.2">
      <c r="A148" s="74" t="s">
        <v>206</v>
      </c>
      <c r="B148" s="7">
        <f>(P148-S148)/(N148-S148-U148+Z148)</f>
        <v>0.25547445255474455</v>
      </c>
      <c r="C148" s="7">
        <f>W148/M148</f>
        <v>0.34433962264150941</v>
      </c>
      <c r="D148" s="7">
        <f>(Q148+R148+S148)/P148</f>
        <v>0.40476190476190477</v>
      </c>
      <c r="E148" s="7">
        <f>(W148+O148)/M148</f>
        <v>0.45754716981132076</v>
      </c>
      <c r="F148" s="7">
        <f>(W148/N148)+((P148+T148+X148)/(N148+T148+X148+Z148))</f>
        <v>0.68008224880262791</v>
      </c>
      <c r="G148" s="7">
        <f>S148/W148</f>
        <v>9.5890410958904104E-2</v>
      </c>
      <c r="H148" s="7">
        <f>(Y148+Z148)/W148</f>
        <v>4.1095890410958902E-2</v>
      </c>
      <c r="I148" s="7">
        <f>U148/M148</f>
        <v>0.22169811320754718</v>
      </c>
      <c r="J148" s="7">
        <f>(T148+X148)/M148</f>
        <v>9.4339622641509441E-2</v>
      </c>
      <c r="K148" s="6">
        <f>(1-B148*0.7635+1-C148*0.7562+1-D148*0.75+1-E148*0.7248+1-F148*0.7021+1-G148*0.6285+H148*0.5884+I148*0.5276+1-J148*0.3663)/11.068</f>
        <v>0.49495783231684115</v>
      </c>
      <c r="L148" s="27">
        <f>K148/0.4909*100</f>
        <v>100.82661077955615</v>
      </c>
      <c r="M148" s="72">
        <v>212</v>
      </c>
      <c r="N148" s="72">
        <v>189</v>
      </c>
      <c r="O148" s="72">
        <v>24</v>
      </c>
      <c r="P148" s="72">
        <v>42</v>
      </c>
      <c r="Q148" s="72">
        <v>10</v>
      </c>
      <c r="R148" s="72">
        <v>0</v>
      </c>
      <c r="S148" s="72">
        <v>7</v>
      </c>
      <c r="T148" s="72">
        <v>19</v>
      </c>
      <c r="U148" s="72">
        <v>47</v>
      </c>
      <c r="V148" s="72">
        <v>0.222</v>
      </c>
      <c r="W148" s="72">
        <v>73</v>
      </c>
      <c r="X148" s="72">
        <v>1</v>
      </c>
      <c r="Y148" s="72">
        <v>1</v>
      </c>
      <c r="Z148" s="72">
        <v>2</v>
      </c>
      <c r="AA148" s="3"/>
    </row>
    <row r="149" spans="1:27" x14ac:dyDescent="0.2">
      <c r="A149" s="74" t="s">
        <v>253</v>
      </c>
      <c r="B149" s="7">
        <f>(P149-S149)/(N149-S149-U149+Z149)</f>
        <v>0.27927927927927926</v>
      </c>
      <c r="C149" s="7">
        <f>W149/M149</f>
        <v>0.34054054054054056</v>
      </c>
      <c r="D149" s="7">
        <f>(Q149+R149+S149)/P149</f>
        <v>0.47222222222222221</v>
      </c>
      <c r="E149" s="7">
        <f>(W149+O149)/M149</f>
        <v>0.43783783783783786</v>
      </c>
      <c r="F149" s="7">
        <f>(W149/N149)+((P149+T149+X149)/(N149+T149+X149+Z149))</f>
        <v>0.6560810810810811</v>
      </c>
      <c r="G149" s="7">
        <f>S149/W149</f>
        <v>7.9365079365079361E-2</v>
      </c>
      <c r="H149" s="7">
        <f>(Y149+Z149)/W149</f>
        <v>1.5873015873015872E-2</v>
      </c>
      <c r="I149" s="7">
        <f>U149/M149</f>
        <v>0.2864864864864865</v>
      </c>
      <c r="J149" s="7">
        <f>(T149+X149)/M149</f>
        <v>8.6486486486486491E-2</v>
      </c>
      <c r="K149" s="6">
        <f>(1-B149*0.7635+1-C149*0.7562+1-D149*0.75+1-E149*0.7248+1-F149*0.7021+1-G149*0.6285+H149*0.5884+I149*0.5276+1-J149*0.3663)/11.068</f>
        <v>0.49476296127430036</v>
      </c>
      <c r="L149" s="27">
        <f>K149/0.4909*100</f>
        <v>100.78691409132215</v>
      </c>
      <c r="M149" s="72">
        <v>185</v>
      </c>
      <c r="N149" s="72">
        <v>168</v>
      </c>
      <c r="O149" s="72">
        <v>18</v>
      </c>
      <c r="P149" s="72">
        <v>36</v>
      </c>
      <c r="Q149" s="72">
        <v>12</v>
      </c>
      <c r="R149" s="72">
        <v>0</v>
      </c>
      <c r="S149" s="72">
        <v>5</v>
      </c>
      <c r="T149" s="72">
        <v>14</v>
      </c>
      <c r="U149" s="72">
        <v>53</v>
      </c>
      <c r="V149" s="72">
        <v>0.214</v>
      </c>
      <c r="W149" s="72">
        <v>63</v>
      </c>
      <c r="X149" s="72">
        <v>2</v>
      </c>
      <c r="Y149" s="72">
        <v>0</v>
      </c>
      <c r="Z149" s="72">
        <v>1</v>
      </c>
      <c r="AA149" s="3"/>
    </row>
    <row r="150" spans="1:27" x14ac:dyDescent="0.2">
      <c r="A150" s="74" t="s">
        <v>277</v>
      </c>
      <c r="B150" s="7">
        <f>(P150-S150)/(N150-S150-U150+Z150)</f>
        <v>0.34210526315789475</v>
      </c>
      <c r="C150" s="7">
        <f>W150/M150</f>
        <v>0.37640449438202245</v>
      </c>
      <c r="D150" s="7">
        <f>(Q150+R150+S150)/P150</f>
        <v>0.29545454545454547</v>
      </c>
      <c r="E150" s="7">
        <f>(W150+O150)/M150</f>
        <v>0.4887640449438202</v>
      </c>
      <c r="F150" s="7">
        <f>(W150/N150)+((P150+T150+X150)/(N150+T150+X150+Z150))</f>
        <v>0.7167950693374423</v>
      </c>
      <c r="G150" s="7">
        <f>S150/W150</f>
        <v>7.4626865671641784E-2</v>
      </c>
      <c r="H150" s="7">
        <f>(Y150+Z150)/W150</f>
        <v>2.9850746268656716E-2</v>
      </c>
      <c r="I150" s="7">
        <f>U150/M150</f>
        <v>0.2640449438202247</v>
      </c>
      <c r="J150" s="7">
        <f>(T150+X150)/M150</f>
        <v>6.1797752808988762E-2</v>
      </c>
      <c r="K150" s="6">
        <f>(1-B150*0.7635+1-C150*0.7562+1-D150*0.75+1-E150*0.7248+1-F150*0.7021+1-G150*0.6285+H150*0.5884+I150*0.5276+1-J150*0.3663)/11.068</f>
        <v>0.49353012607650193</v>
      </c>
      <c r="L150" s="27">
        <f>K150/0.4909*100</f>
        <v>100.53577634477529</v>
      </c>
      <c r="M150" s="72">
        <v>178</v>
      </c>
      <c r="N150" s="72">
        <v>165</v>
      </c>
      <c r="O150" s="72">
        <v>20</v>
      </c>
      <c r="P150" s="72">
        <v>44</v>
      </c>
      <c r="Q150" s="72">
        <v>8</v>
      </c>
      <c r="R150" s="72">
        <v>0</v>
      </c>
      <c r="S150" s="72">
        <v>5</v>
      </c>
      <c r="T150" s="72">
        <v>10</v>
      </c>
      <c r="U150" s="72">
        <v>47</v>
      </c>
      <c r="V150" s="72">
        <v>0.26700000000000002</v>
      </c>
      <c r="W150" s="72">
        <v>67</v>
      </c>
      <c r="X150" s="72">
        <v>1</v>
      </c>
      <c r="Y150" s="72">
        <v>1</v>
      </c>
      <c r="Z150" s="72">
        <v>1</v>
      </c>
      <c r="AA150" s="3"/>
    </row>
    <row r="151" spans="1:27" x14ac:dyDescent="0.2">
      <c r="A151" s="74" t="s">
        <v>262</v>
      </c>
      <c r="B151" s="7">
        <f>(P151-S151)/(N151-S151-U151+Z151)</f>
        <v>0.30188679245283018</v>
      </c>
      <c r="C151" s="7">
        <f>W151/M151</f>
        <v>0.37158469945355194</v>
      </c>
      <c r="D151" s="7">
        <f>(Q151+R151+S151)/P151</f>
        <v>0.42105263157894735</v>
      </c>
      <c r="E151" s="7">
        <f>(W151+O151)/M151</f>
        <v>0.49180327868852458</v>
      </c>
      <c r="F151" s="7">
        <f>(W151/N151)+((P151+T151+X151)/(N151+T151+X151+Z151))</f>
        <v>0.66775956284153004</v>
      </c>
      <c r="G151" s="7">
        <f>S151/W151</f>
        <v>8.8235294117647065E-2</v>
      </c>
      <c r="H151" s="7">
        <f>(Y151+Z151)/W151</f>
        <v>2.9411764705882353E-2</v>
      </c>
      <c r="I151" s="7">
        <f>U151/M151</f>
        <v>0.32786885245901637</v>
      </c>
      <c r="J151" s="7">
        <f>(T151+X151)/M151</f>
        <v>6.0109289617486336E-2</v>
      </c>
      <c r="K151" s="6">
        <f>(1-B151*0.7635+1-C151*0.7562+1-D151*0.75+1-E151*0.7248+1-F151*0.7021+1-G151*0.6285+H151*0.5884+I151*0.5276+1-J151*0.3663)/11.068</f>
        <v>0.49333666234706258</v>
      </c>
      <c r="L151" s="27">
        <f>K151/0.4909*100</f>
        <v>100.49636633674122</v>
      </c>
      <c r="M151" s="72">
        <v>183</v>
      </c>
      <c r="N151" s="72">
        <v>170</v>
      </c>
      <c r="O151" s="72">
        <v>22</v>
      </c>
      <c r="P151" s="72">
        <v>38</v>
      </c>
      <c r="Q151" s="72">
        <v>8</v>
      </c>
      <c r="R151" s="72">
        <v>2</v>
      </c>
      <c r="S151" s="72">
        <v>6</v>
      </c>
      <c r="T151" s="72">
        <v>10</v>
      </c>
      <c r="U151" s="72">
        <v>60</v>
      </c>
      <c r="V151" s="72">
        <v>0.224</v>
      </c>
      <c r="W151" s="72">
        <v>68</v>
      </c>
      <c r="X151" s="72">
        <v>1</v>
      </c>
      <c r="Y151" s="72">
        <v>0</v>
      </c>
      <c r="Z151" s="72">
        <v>2</v>
      </c>
      <c r="AA151" s="3"/>
    </row>
    <row r="152" spans="1:27" x14ac:dyDescent="0.2">
      <c r="A152" s="74" t="s">
        <v>99</v>
      </c>
      <c r="B152" s="7">
        <f>(P152-S152)/(N152-S152-U152+Z152)</f>
        <v>0.33962264150943394</v>
      </c>
      <c r="C152" s="7">
        <f>W152/M152</f>
        <v>0.36138613861386137</v>
      </c>
      <c r="D152" s="7">
        <f>(Q152+R152+S152)/P152</f>
        <v>0.28282828282828282</v>
      </c>
      <c r="E152" s="7">
        <f>(W152+O152)/M152</f>
        <v>0.47277227722772275</v>
      </c>
      <c r="F152" s="7">
        <f>(W152/N152)+((P152+T152+X152)/(N152+T152+X152+Z152))</f>
        <v>0.73389469687724573</v>
      </c>
      <c r="G152" s="7">
        <f>S152/W152</f>
        <v>6.1643835616438353E-2</v>
      </c>
      <c r="H152" s="7">
        <f>(Y152+Z152)/W152</f>
        <v>1.3698630136986301E-2</v>
      </c>
      <c r="I152" s="7">
        <f>U152/M152</f>
        <v>0.23019801980198021</v>
      </c>
      <c r="J152" s="7">
        <f>(T152+X152)/M152</f>
        <v>8.9108910891089105E-2</v>
      </c>
      <c r="K152" s="17">
        <f>(1-B152*0.7635+1-C152*0.7562+1-D152*0.75+1-E152*0.7248+1-F152*0.7021+1-G152*0.6285+H152*0.5884+I152*0.5276+1-J152*0.3663)/11.068</f>
        <v>0.49290683902513149</v>
      </c>
      <c r="L152" s="30">
        <f>K152/0.4909*100</f>
        <v>100.40880811267702</v>
      </c>
      <c r="M152" s="72">
        <v>404</v>
      </c>
      <c r="N152" s="72">
        <v>366</v>
      </c>
      <c r="O152" s="72">
        <v>45</v>
      </c>
      <c r="P152" s="72">
        <v>99</v>
      </c>
      <c r="Q152" s="72">
        <v>18</v>
      </c>
      <c r="R152" s="72">
        <v>1</v>
      </c>
      <c r="S152" s="72">
        <v>9</v>
      </c>
      <c r="T152" s="72">
        <v>33</v>
      </c>
      <c r="U152" s="72">
        <v>93</v>
      </c>
      <c r="V152" s="72">
        <v>0.27</v>
      </c>
      <c r="W152" s="72">
        <v>146</v>
      </c>
      <c r="X152" s="72">
        <v>3</v>
      </c>
      <c r="Y152" s="72">
        <v>1</v>
      </c>
      <c r="Z152" s="72">
        <v>1</v>
      </c>
      <c r="AA152" s="3"/>
    </row>
    <row r="153" spans="1:27" x14ac:dyDescent="0.2">
      <c r="A153" s="74" t="s">
        <v>86</v>
      </c>
      <c r="B153" s="7">
        <f>(P153-S153)/(N153-S153-U153+Z153)</f>
        <v>0.27881040892193309</v>
      </c>
      <c r="C153" s="7">
        <f>W153/M153</f>
        <v>0.36155606407322655</v>
      </c>
      <c r="D153" s="7">
        <f>(Q153+R153+S153)/P153</f>
        <v>0.34782608695652173</v>
      </c>
      <c r="E153" s="7">
        <f>(W153+O153)/M153</f>
        <v>0.48283752860411899</v>
      </c>
      <c r="F153" s="7">
        <f>(W153/N153)+((P153+T153+X153)/(N153+T153+X153+Z153))</f>
        <v>0.71054368451447902</v>
      </c>
      <c r="G153" s="7">
        <f>S153/W153</f>
        <v>0.10759493670886076</v>
      </c>
      <c r="H153" s="7">
        <f>(Y153+Z153)/W153</f>
        <v>3.1645569620253167E-2</v>
      </c>
      <c r="I153" s="7">
        <f>U153/M153</f>
        <v>0.24485125858123569</v>
      </c>
      <c r="J153" s="7">
        <f>(T153+X153)/M153</f>
        <v>9.3821510297482841E-2</v>
      </c>
      <c r="K153" s="17">
        <f>(1-B153*0.7635+1-C153*0.7562+1-D153*0.75+1-E153*0.7248+1-F153*0.7021+1-G153*0.6285+H153*0.5884+I153*0.5276+1-J153*0.3663)/11.068</f>
        <v>0.49239520875832926</v>
      </c>
      <c r="L153" s="30">
        <f>K153/0.4909*100</f>
        <v>100.30458520234859</v>
      </c>
      <c r="M153" s="72">
        <v>437</v>
      </c>
      <c r="N153" s="72">
        <v>391</v>
      </c>
      <c r="O153" s="72">
        <v>53</v>
      </c>
      <c r="P153" s="72">
        <v>92</v>
      </c>
      <c r="Q153" s="72">
        <v>15</v>
      </c>
      <c r="R153" s="72">
        <v>0</v>
      </c>
      <c r="S153" s="72">
        <v>17</v>
      </c>
      <c r="T153" s="72">
        <v>33</v>
      </c>
      <c r="U153" s="72">
        <v>107</v>
      </c>
      <c r="V153" s="72">
        <v>0.23499999999999999</v>
      </c>
      <c r="W153" s="72">
        <v>158</v>
      </c>
      <c r="X153" s="72">
        <v>8</v>
      </c>
      <c r="Y153" s="72">
        <v>3</v>
      </c>
      <c r="Z153" s="72">
        <v>2</v>
      </c>
      <c r="AA153" s="3"/>
    </row>
    <row r="154" spans="1:27" x14ac:dyDescent="0.2">
      <c r="A154" s="74" t="s">
        <v>169</v>
      </c>
      <c r="B154" s="7">
        <f>(P154-S154)/(N154-S154-U154+Z154)</f>
        <v>0.30967741935483872</v>
      </c>
      <c r="C154" s="7">
        <f>W154/M154</f>
        <v>0.35510204081632651</v>
      </c>
      <c r="D154" s="7">
        <f>(Q154+R154+S154)/P154</f>
        <v>0.32727272727272727</v>
      </c>
      <c r="E154" s="7">
        <f>(W154+O154)/M154</f>
        <v>0.45714285714285713</v>
      </c>
      <c r="F154" s="7">
        <f>(W154/N154)+((P154+T154+X154)/(N154+T154+X154+Z154))</f>
        <v>0.73934504034171811</v>
      </c>
      <c r="G154" s="7">
        <f>S154/W154</f>
        <v>8.0459770114942528E-2</v>
      </c>
      <c r="H154" s="7">
        <f>(Y154+Z154)/W154</f>
        <v>3.4482758620689655E-2</v>
      </c>
      <c r="I154" s="7">
        <f>U154/M154</f>
        <v>0.22857142857142856</v>
      </c>
      <c r="J154" s="7">
        <f>(T154+X154)/M154</f>
        <v>0.11020408163265306</v>
      </c>
      <c r="K154" s="17">
        <f>(1-B154*0.7635+1-C154*0.7562+1-D154*0.75+1-E154*0.7248+1-F154*0.7021+1-G154*0.6285+H154*0.5884+I154*0.5276+1-J154*0.3663)/11.068</f>
        <v>0.49232874107237834</v>
      </c>
      <c r="L154" s="30">
        <f>K154/0.4909*100</f>
        <v>100.2910452378037</v>
      </c>
      <c r="M154" s="72">
        <v>245</v>
      </c>
      <c r="N154" s="72">
        <v>215</v>
      </c>
      <c r="O154" s="72">
        <v>25</v>
      </c>
      <c r="P154" s="72">
        <v>55</v>
      </c>
      <c r="Q154" s="72">
        <v>11</v>
      </c>
      <c r="R154" s="72">
        <v>0</v>
      </c>
      <c r="S154" s="72">
        <v>7</v>
      </c>
      <c r="T154" s="72">
        <v>26</v>
      </c>
      <c r="U154" s="72">
        <v>56</v>
      </c>
      <c r="V154" s="72">
        <v>0.25600000000000001</v>
      </c>
      <c r="W154" s="72">
        <v>87</v>
      </c>
      <c r="X154" s="72">
        <v>1</v>
      </c>
      <c r="Y154" s="72">
        <v>0</v>
      </c>
      <c r="Z154" s="72">
        <v>3</v>
      </c>
      <c r="AA154" s="3"/>
    </row>
    <row r="155" spans="1:27" x14ac:dyDescent="0.2">
      <c r="A155" s="74" t="s">
        <v>21</v>
      </c>
      <c r="B155" s="7">
        <f>(P155-S155)/(N155-S155-U155+Z155)</f>
        <v>0.28999999999999998</v>
      </c>
      <c r="C155" s="7">
        <f>W155/M155</f>
        <v>0.37543859649122807</v>
      </c>
      <c r="D155" s="7">
        <f>(Q155+R155+S155)/P155</f>
        <v>0.34848484848484851</v>
      </c>
      <c r="E155" s="7">
        <f>(W155+O155)/M155</f>
        <v>0.49298245614035086</v>
      </c>
      <c r="F155" s="7">
        <f>(W155/N155)+((P155+T155+X155)/(N155+T155+X155+Z155))</f>
        <v>0.70035603383659917</v>
      </c>
      <c r="G155" s="7">
        <f>S155/W155</f>
        <v>7.476635514018691E-2</v>
      </c>
      <c r="H155" s="7">
        <f>(Y155+Z155)/W155</f>
        <v>3.2710280373831772E-2</v>
      </c>
      <c r="I155" s="7">
        <f>U155/M155</f>
        <v>0.20175438596491227</v>
      </c>
      <c r="J155" s="7">
        <f>(T155+X155)/M155</f>
        <v>6.1403508771929821E-2</v>
      </c>
      <c r="K155" s="17">
        <f>(1-B155*0.7635+1-C155*0.7562+1-D155*0.75+1-E155*0.7248+1-F155*0.7021+1-G155*0.6285+H155*0.5884+I155*0.5276+1-J155*0.3663)/11.068</f>
        <v>0.49155137558192807</v>
      </c>
      <c r="L155" s="30">
        <f>K155/0.4909*100</f>
        <v>100.13269007576453</v>
      </c>
      <c r="M155" s="72">
        <v>570</v>
      </c>
      <c r="N155" s="72">
        <v>528</v>
      </c>
      <c r="O155" s="72">
        <v>67</v>
      </c>
      <c r="P155" s="72">
        <v>132</v>
      </c>
      <c r="Q155" s="72">
        <v>26</v>
      </c>
      <c r="R155" s="72">
        <v>4</v>
      </c>
      <c r="S155" s="72">
        <v>16</v>
      </c>
      <c r="T155" s="72">
        <v>32</v>
      </c>
      <c r="U155" s="72">
        <v>115</v>
      </c>
      <c r="V155" s="72">
        <v>0.25</v>
      </c>
      <c r="W155" s="72">
        <v>214</v>
      </c>
      <c r="X155" s="72">
        <v>3</v>
      </c>
      <c r="Y155" s="72">
        <v>4</v>
      </c>
      <c r="Z155" s="72">
        <v>3</v>
      </c>
      <c r="AA155" s="3"/>
    </row>
    <row r="156" spans="1:27" x14ac:dyDescent="0.2">
      <c r="A156" s="74" t="s">
        <v>147</v>
      </c>
      <c r="B156" s="7">
        <f>(P156-S156)/(N156-S156-U156+Z156)</f>
        <v>0.23333333333333334</v>
      </c>
      <c r="C156" s="7">
        <f>W156/M156</f>
        <v>0.37623762376237624</v>
      </c>
      <c r="D156" s="7">
        <f>(Q156+R156+S156)/P156</f>
        <v>0.45901639344262296</v>
      </c>
      <c r="E156" s="7">
        <f>(W156+O156)/M156</f>
        <v>0.47194719471947194</v>
      </c>
      <c r="F156" s="7">
        <f>(W156/N156)+((P156+T156+X156)/(N156+T156+X156+Z156))</f>
        <v>0.64417770419426046</v>
      </c>
      <c r="G156" s="7">
        <f>S156/W156</f>
        <v>0.10526315789473684</v>
      </c>
      <c r="H156" s="7">
        <f>(Y156+Z156)/W156</f>
        <v>8.771929824561403E-3</v>
      </c>
      <c r="I156" s="7">
        <f>U156/M156</f>
        <v>0.21782178217821782</v>
      </c>
      <c r="J156" s="7">
        <f>(T156+X156)/M156</f>
        <v>4.6204620462046202E-2</v>
      </c>
      <c r="K156" s="17">
        <f>(1-B156*0.7635+1-C156*0.7562+1-D156*0.75+1-E156*0.7248+1-F156*0.7021+1-G156*0.6285+H156*0.5884+I156*0.5276+1-J156*0.3663)/11.068</f>
        <v>0.49112159826123697</v>
      </c>
      <c r="L156" s="30">
        <f>K156/0.4909*100</f>
        <v>100.04514122249684</v>
      </c>
      <c r="M156" s="72">
        <v>303</v>
      </c>
      <c r="N156" s="72">
        <v>288</v>
      </c>
      <c r="O156" s="72">
        <v>29</v>
      </c>
      <c r="P156" s="72">
        <v>61</v>
      </c>
      <c r="Q156" s="72">
        <v>15</v>
      </c>
      <c r="R156" s="72">
        <v>1</v>
      </c>
      <c r="S156" s="72">
        <v>12</v>
      </c>
      <c r="T156" s="72">
        <v>13</v>
      </c>
      <c r="U156" s="72">
        <v>66</v>
      </c>
      <c r="V156" s="72">
        <v>0.21199999999999999</v>
      </c>
      <c r="W156" s="72">
        <v>114</v>
      </c>
      <c r="X156" s="72">
        <v>1</v>
      </c>
      <c r="Y156" s="72">
        <v>1</v>
      </c>
      <c r="Z156" s="72">
        <v>0</v>
      </c>
      <c r="AA156" s="3"/>
    </row>
    <row r="157" spans="1:27" x14ac:dyDescent="0.2">
      <c r="A157" s="74" t="s">
        <v>38</v>
      </c>
      <c r="B157" s="7">
        <f>(P157-S157)/(N157-S157-U157+Z157)</f>
        <v>0.26384364820846906</v>
      </c>
      <c r="C157" s="7">
        <f>W157/M157</f>
        <v>0.37642585551330798</v>
      </c>
      <c r="D157" s="7">
        <f>(Q157+R157+S157)/P157</f>
        <v>0.45192307692307693</v>
      </c>
      <c r="E157" s="7">
        <f>(W157+O157)/M157</f>
        <v>0.45817490494296575</v>
      </c>
      <c r="F157" s="7">
        <f>(W157/N157)+((P157+T157+X157)/(N157+T157+X157+Z157))</f>
        <v>0.67379854141993389</v>
      </c>
      <c r="G157" s="7">
        <f>S157/W157</f>
        <v>0.11616161616161616</v>
      </c>
      <c r="H157" s="7">
        <f>(Y157+Z157)/W157</f>
        <v>5.0505050505050509E-3</v>
      </c>
      <c r="I157" s="7">
        <f>U157/M157</f>
        <v>0.30228136882129275</v>
      </c>
      <c r="J157" s="7">
        <f>(T157+X157)/M157</f>
        <v>7.0342205323193921E-2</v>
      </c>
      <c r="K157" s="17">
        <f>(1-B157*0.7635+1-C157*0.7562+1-D157*0.75+1-E157*0.7248+1-F157*0.7021+1-G157*0.6285+H157*0.5884+I157*0.5276+1-J157*0.3663)/11.068</f>
        <v>0.49091815591996169</v>
      </c>
      <c r="L157" s="30">
        <f>K157/0.4909*100</f>
        <v>100.00369849663102</v>
      </c>
      <c r="M157" s="72">
        <v>526</v>
      </c>
      <c r="N157" s="72">
        <v>488</v>
      </c>
      <c r="O157" s="72">
        <v>43</v>
      </c>
      <c r="P157" s="72">
        <v>104</v>
      </c>
      <c r="Q157" s="72">
        <v>23</v>
      </c>
      <c r="R157" s="72">
        <v>1</v>
      </c>
      <c r="S157" s="72">
        <v>23</v>
      </c>
      <c r="T157" s="72">
        <v>35</v>
      </c>
      <c r="U157" s="72">
        <v>159</v>
      </c>
      <c r="V157" s="72">
        <v>0.21299999999999999</v>
      </c>
      <c r="W157" s="72">
        <v>198</v>
      </c>
      <c r="X157" s="72">
        <v>2</v>
      </c>
      <c r="Y157" s="72">
        <v>0</v>
      </c>
      <c r="Z157" s="72">
        <v>1</v>
      </c>
      <c r="AA157" s="3"/>
    </row>
    <row r="158" spans="1:27" x14ac:dyDescent="0.2">
      <c r="A158" s="74" t="s">
        <v>274</v>
      </c>
      <c r="B158" s="7">
        <f>(P158-S158)/(N158-S158-U158+Z158)</f>
        <v>0.26363636363636361</v>
      </c>
      <c r="C158" s="7">
        <f>W158/M158</f>
        <v>0.37430167597765363</v>
      </c>
      <c r="D158" s="7">
        <f>(Q158+R158+S158)/P158</f>
        <v>0.44444444444444442</v>
      </c>
      <c r="E158" s="7">
        <f>(W158+O158)/M158</f>
        <v>0.46368715083798884</v>
      </c>
      <c r="F158" s="7">
        <f>(W158/N158)+((P158+T158+X158)/(N158+T158+X158+Z158))</f>
        <v>0.66935402937142474</v>
      </c>
      <c r="G158" s="7">
        <f>S158/W158</f>
        <v>0.1044776119402985</v>
      </c>
      <c r="H158" s="7">
        <f>(Y158+Z158)/W158</f>
        <v>0</v>
      </c>
      <c r="I158" s="7">
        <f>U158/M158</f>
        <v>0.27932960893854747</v>
      </c>
      <c r="J158" s="7">
        <f>(T158+X158)/M158</f>
        <v>6.7039106145251395E-2</v>
      </c>
      <c r="K158" s="17">
        <f>(1-B158*0.7635+1-C158*0.7562+1-D158*0.75+1-E158*0.7248+1-F158*0.7021+1-G158*0.6285+H158*0.5884+I158*0.5276+1-J158*0.3663)/11.068</f>
        <v>0.49091553692604301</v>
      </c>
      <c r="L158" s="30">
        <f>K158/0.4909*100</f>
        <v>100.00316498799002</v>
      </c>
      <c r="M158" s="72">
        <v>179</v>
      </c>
      <c r="N158" s="72">
        <v>167</v>
      </c>
      <c r="O158" s="72">
        <v>16</v>
      </c>
      <c r="P158" s="72">
        <v>36</v>
      </c>
      <c r="Q158" s="72">
        <v>8</v>
      </c>
      <c r="R158" s="72">
        <v>1</v>
      </c>
      <c r="S158" s="72">
        <v>7</v>
      </c>
      <c r="T158" s="72">
        <v>11</v>
      </c>
      <c r="U158" s="72">
        <v>50</v>
      </c>
      <c r="V158" s="72">
        <v>0.216</v>
      </c>
      <c r="W158" s="72">
        <v>67</v>
      </c>
      <c r="X158" s="72">
        <v>1</v>
      </c>
      <c r="Y158" s="72">
        <v>0</v>
      </c>
      <c r="Z158" s="72">
        <v>0</v>
      </c>
      <c r="AA158" s="3"/>
    </row>
    <row r="159" spans="1:27" x14ac:dyDescent="0.2">
      <c r="A159" s="74" t="s">
        <v>46</v>
      </c>
      <c r="B159" s="7">
        <f>(P159-S159)/(N159-S159-U159+Z159)</f>
        <v>0.26072607260726072</v>
      </c>
      <c r="C159" s="7">
        <f>W159/M159</f>
        <v>0.36770428015564205</v>
      </c>
      <c r="D159" s="7">
        <f>(Q159+R159+S159)/P159</f>
        <v>0.48484848484848486</v>
      </c>
      <c r="E159" s="7">
        <f>(W159+O159)/M159</f>
        <v>0.46692607003891051</v>
      </c>
      <c r="F159" s="7">
        <f>(W159/N159)+((P159+T159+X159)/(N159+T159+X159+Z159))</f>
        <v>0.66416860670774347</v>
      </c>
      <c r="G159" s="7">
        <f>S159/W159</f>
        <v>0.10582010582010581</v>
      </c>
      <c r="H159" s="7">
        <f>(Y159+Z159)/W159</f>
        <v>2.1164021164021163E-2</v>
      </c>
      <c r="I159" s="7">
        <f>U159/M159</f>
        <v>0.29961089494163423</v>
      </c>
      <c r="J159" s="7">
        <f>(T159+X159)/M159</f>
        <v>7.1984435797665364E-2</v>
      </c>
      <c r="K159" s="17">
        <f>(1-B159*0.7635+1-C159*0.7562+1-D159*0.75+1-E159*0.7248+1-F159*0.7021+1-G159*0.6285+H159*0.5884+I159*0.5276+1-J159*0.3663)/11.068</f>
        <v>0.49079800251392136</v>
      </c>
      <c r="L159" s="30">
        <f>K159/0.4909*100</f>
        <v>99.979222349546006</v>
      </c>
      <c r="M159" s="72">
        <v>514</v>
      </c>
      <c r="N159" s="72">
        <v>473</v>
      </c>
      <c r="O159" s="72">
        <v>51</v>
      </c>
      <c r="P159" s="72">
        <v>99</v>
      </c>
      <c r="Q159" s="72">
        <v>26</v>
      </c>
      <c r="R159" s="72">
        <v>2</v>
      </c>
      <c r="S159" s="72">
        <v>20</v>
      </c>
      <c r="T159" s="72">
        <v>29</v>
      </c>
      <c r="U159" s="72">
        <v>154</v>
      </c>
      <c r="V159" s="72">
        <v>0.20899999999999999</v>
      </c>
      <c r="W159" s="72">
        <v>189</v>
      </c>
      <c r="X159" s="72">
        <v>8</v>
      </c>
      <c r="Y159" s="72">
        <v>0</v>
      </c>
      <c r="Z159" s="72">
        <v>4</v>
      </c>
      <c r="AA159" s="3"/>
    </row>
    <row r="160" spans="1:27" x14ac:dyDescent="0.2">
      <c r="A160" s="74" t="s">
        <v>252</v>
      </c>
      <c r="B160" s="7">
        <f>(P160-S160)/(N160-S160-U160+Z160)</f>
        <v>0.25862068965517243</v>
      </c>
      <c r="C160" s="7">
        <f>W160/M160</f>
        <v>0.35135135135135137</v>
      </c>
      <c r="D160" s="7">
        <f>(Q160+R160+S160)/P160</f>
        <v>0.47222222222222221</v>
      </c>
      <c r="E160" s="7">
        <f>(W160+O160)/M160</f>
        <v>0.46486486486486489</v>
      </c>
      <c r="F160" s="7">
        <f>(W160/N160)+((P160+T160+X160)/(N160+T160+X160+Z160))</f>
        <v>0.68198287220026343</v>
      </c>
      <c r="G160" s="7">
        <f>S160/W160</f>
        <v>9.2307692307692313E-2</v>
      </c>
      <c r="H160" s="7">
        <f>(Y160+Z160)/W160</f>
        <v>4.6153846153846156E-2</v>
      </c>
      <c r="I160" s="7">
        <f>U160/M160</f>
        <v>0.24324324324324326</v>
      </c>
      <c r="J160" s="7">
        <f>(T160+X160)/M160</f>
        <v>9.1891891891891897E-2</v>
      </c>
      <c r="K160" s="17">
        <f>(1-B160*0.7635+1-C160*0.7562+1-D160*0.75+1-E160*0.7248+1-F160*0.7021+1-G160*0.6285+H160*0.5884+I160*0.5276+1-J160*0.3663)/11.068</f>
        <v>0.49067103269430173</v>
      </c>
      <c r="L160" s="30">
        <f>K160/0.4909*100</f>
        <v>99.953357648054947</v>
      </c>
      <c r="M160" s="72">
        <v>185</v>
      </c>
      <c r="N160" s="72">
        <v>165</v>
      </c>
      <c r="O160" s="72">
        <v>21</v>
      </c>
      <c r="P160" s="72">
        <v>36</v>
      </c>
      <c r="Q160" s="72">
        <v>11</v>
      </c>
      <c r="R160" s="72">
        <v>0</v>
      </c>
      <c r="S160" s="72">
        <v>6</v>
      </c>
      <c r="T160" s="72">
        <v>17</v>
      </c>
      <c r="U160" s="72">
        <v>45</v>
      </c>
      <c r="V160" s="72">
        <v>0.218</v>
      </c>
      <c r="W160" s="72">
        <v>65</v>
      </c>
      <c r="X160" s="72">
        <v>0</v>
      </c>
      <c r="Y160" s="72">
        <v>1</v>
      </c>
      <c r="Z160" s="72">
        <v>2</v>
      </c>
      <c r="AA160" s="3"/>
    </row>
    <row r="161" spans="1:27" x14ac:dyDescent="0.2">
      <c r="A161" s="74" t="s">
        <v>42</v>
      </c>
      <c r="B161" s="7">
        <f>(P161-S161)/(N161-S161-U161+Z161)</f>
        <v>0.29255319148936171</v>
      </c>
      <c r="C161" s="7">
        <f>W161/M161</f>
        <v>0.38195777351247601</v>
      </c>
      <c r="D161" s="7">
        <f>(Q161+R161+S161)/P161</f>
        <v>0.36290322580645162</v>
      </c>
      <c r="E161" s="7">
        <f>(W161+O161)/M161</f>
        <v>0.4856046065259117</v>
      </c>
      <c r="F161" s="7">
        <f>(W161/N161)+((P161+T161+X161)/(N161+T161+X161+Z161))</f>
        <v>0.69650706436420728</v>
      </c>
      <c r="G161" s="7">
        <f>S161/W161</f>
        <v>7.0351758793969849E-2</v>
      </c>
      <c r="H161" s="7">
        <f>(Y161+Z161)/W161</f>
        <v>2.0100502512562814E-2</v>
      </c>
      <c r="I161" s="7">
        <f>U161/M161</f>
        <v>0.19769673704414586</v>
      </c>
      <c r="J161" s="7">
        <f>(T161+X161)/M161</f>
        <v>5.1823416506717852E-2</v>
      </c>
      <c r="K161" s="17">
        <f>(1-B161*0.7635+1-C161*0.7562+1-D161*0.75+1-E161*0.7248+1-F161*0.7021+1-G161*0.6285+H161*0.5884+I161*0.5276+1-J161*0.3663)/11.068</f>
        <v>0.49038406741843799</v>
      </c>
      <c r="L161" s="30">
        <f>K161/0.4909*100</f>
        <v>99.894900675990627</v>
      </c>
      <c r="M161" s="72">
        <v>521</v>
      </c>
      <c r="N161" s="72">
        <v>490</v>
      </c>
      <c r="O161" s="72">
        <v>54</v>
      </c>
      <c r="P161" s="72">
        <v>124</v>
      </c>
      <c r="Q161" s="72">
        <v>29</v>
      </c>
      <c r="R161" s="72">
        <v>2</v>
      </c>
      <c r="S161" s="72">
        <v>14</v>
      </c>
      <c r="T161" s="72">
        <v>26</v>
      </c>
      <c r="U161" s="72">
        <v>103</v>
      </c>
      <c r="V161" s="72">
        <v>0.253</v>
      </c>
      <c r="W161" s="72">
        <v>199</v>
      </c>
      <c r="X161" s="72">
        <v>1</v>
      </c>
      <c r="Y161" s="72">
        <v>1</v>
      </c>
      <c r="Z161" s="72">
        <v>3</v>
      </c>
      <c r="AA161" s="3"/>
    </row>
    <row r="162" spans="1:27" x14ac:dyDescent="0.2">
      <c r="A162" s="74" t="s">
        <v>126</v>
      </c>
      <c r="B162" s="7">
        <f>(P162-S162)/(N162-S162-U162+Z162)</f>
        <v>0.30985915492957744</v>
      </c>
      <c r="C162" s="7">
        <f>W162/M162</f>
        <v>0.36647727272727271</v>
      </c>
      <c r="D162" s="7">
        <f>(Q162+R162+S162)/P162</f>
        <v>0.38961038961038963</v>
      </c>
      <c r="E162" s="7">
        <f>(W162+O162)/M162</f>
        <v>0.46875</v>
      </c>
      <c r="F162" s="7">
        <f>(W162/N162)+((P162+T162+X162)/(N162+T162+X162+Z162))</f>
        <v>0.70051716858992408</v>
      </c>
      <c r="G162" s="7">
        <f>S162/W162</f>
        <v>8.5271317829457363E-2</v>
      </c>
      <c r="H162" s="7">
        <f>(Y162+Z162)/W162</f>
        <v>0</v>
      </c>
      <c r="I162" s="7">
        <f>U162/M162</f>
        <v>0.28125</v>
      </c>
      <c r="J162" s="7">
        <f>(T162+X162)/M162</f>
        <v>8.2386363636363633E-2</v>
      </c>
      <c r="K162" s="17">
        <f>(1-B162*0.7635+1-C162*0.7562+1-D162*0.75+1-E162*0.7248+1-F162*0.7021+1-G162*0.6285+H162*0.5884+I162*0.5276+1-J162*0.3663)/11.068</f>
        <v>0.49034314031842358</v>
      </c>
      <c r="L162" s="30">
        <f>K162/0.4909*100</f>
        <v>99.886563519744058</v>
      </c>
      <c r="M162" s="72">
        <v>352</v>
      </c>
      <c r="N162" s="72">
        <v>323</v>
      </c>
      <c r="O162" s="72">
        <v>36</v>
      </c>
      <c r="P162" s="72">
        <v>77</v>
      </c>
      <c r="Q162" s="72">
        <v>19</v>
      </c>
      <c r="R162" s="72">
        <v>0</v>
      </c>
      <c r="S162" s="72">
        <v>11</v>
      </c>
      <c r="T162" s="72">
        <v>28</v>
      </c>
      <c r="U162" s="72">
        <v>99</v>
      </c>
      <c r="V162" s="72">
        <v>0.23799999999999999</v>
      </c>
      <c r="W162" s="72">
        <v>129</v>
      </c>
      <c r="X162" s="72">
        <v>1</v>
      </c>
      <c r="Y162" s="72">
        <v>0</v>
      </c>
      <c r="Z162" s="72">
        <v>0</v>
      </c>
      <c r="AA162" s="3"/>
    </row>
    <row r="163" spans="1:27" x14ac:dyDescent="0.2">
      <c r="A163" s="74" t="s">
        <v>286</v>
      </c>
      <c r="B163" s="7">
        <f>(P163-S163)/(N163-S163-U163+Z163)</f>
        <v>0.28915662650602408</v>
      </c>
      <c r="C163" s="7">
        <f>W163/M163</f>
        <v>0.33522727272727271</v>
      </c>
      <c r="D163" s="7">
        <f>(Q163+R163+S163)/P163</f>
        <v>0.45161290322580644</v>
      </c>
      <c r="E163" s="7">
        <f>(W163+O163)/M163</f>
        <v>0.46590909090909088</v>
      </c>
      <c r="F163" s="7">
        <f>(W163/N163)+((P163+T163+X163)/(N163+T163+X163+Z163))</f>
        <v>0.70322847682119205</v>
      </c>
      <c r="G163" s="7">
        <f>S163/W163</f>
        <v>0.11864406779661017</v>
      </c>
      <c r="H163" s="7">
        <f>(Y163+Z163)/W163</f>
        <v>1.6949152542372881E-2</v>
      </c>
      <c r="I163" s="7">
        <f>U163/M163</f>
        <v>0.35227272727272729</v>
      </c>
      <c r="J163" s="7">
        <f>(T163+X163)/M163</f>
        <v>0.13636363636363635</v>
      </c>
      <c r="K163" s="17">
        <f>(1-B163*0.7635+1-C163*0.7562+1-D163*0.75+1-E163*0.7248+1-F163*0.7021+1-G163*0.6285+H163*0.5884+I163*0.5276+1-J163*0.3663)/11.068</f>
        <v>0.49032408091748447</v>
      </c>
      <c r="L163" s="30">
        <f>K163/0.4909*100</f>
        <v>99.882680977283457</v>
      </c>
      <c r="M163" s="72">
        <v>176</v>
      </c>
      <c r="N163" s="72">
        <v>151</v>
      </c>
      <c r="O163" s="72">
        <v>23</v>
      </c>
      <c r="P163" s="72">
        <v>31</v>
      </c>
      <c r="Q163" s="72">
        <v>7</v>
      </c>
      <c r="R163" s="72">
        <v>0</v>
      </c>
      <c r="S163" s="72">
        <v>7</v>
      </c>
      <c r="T163" s="72">
        <v>21</v>
      </c>
      <c r="U163" s="72">
        <v>62</v>
      </c>
      <c r="V163" s="72">
        <v>0.20499999999999999</v>
      </c>
      <c r="W163" s="72">
        <v>59</v>
      </c>
      <c r="X163" s="72">
        <v>3</v>
      </c>
      <c r="Y163" s="72">
        <v>0</v>
      </c>
      <c r="Z163" s="72">
        <v>1</v>
      </c>
      <c r="AA163" s="3"/>
    </row>
    <row r="164" spans="1:27" x14ac:dyDescent="0.2">
      <c r="A164" s="74" t="s">
        <v>73</v>
      </c>
      <c r="B164" s="7">
        <f>(P164-S164)/(N164-S164-U164+Z164)</f>
        <v>0.25441696113074203</v>
      </c>
      <c r="C164" s="7">
        <f>W164/M164</f>
        <v>0.35033259423503327</v>
      </c>
      <c r="D164" s="7">
        <f>(Q164+R164+S164)/P164</f>
        <v>0.42045454545454547</v>
      </c>
      <c r="E164" s="7">
        <f>(W164+O164)/M164</f>
        <v>0.45898004434589801</v>
      </c>
      <c r="F164" s="7">
        <f>(W164/N164)+((P164+T164+X164)/(N164+T164+X164+Z164))</f>
        <v>0.71212633953750704</v>
      </c>
      <c r="G164" s="7">
        <f>S164/W164</f>
        <v>0.10126582278481013</v>
      </c>
      <c r="H164" s="7">
        <f>(Y164+Z164)/W164</f>
        <v>3.1645569620253167E-2</v>
      </c>
      <c r="I164" s="7">
        <f>U164/M164</f>
        <v>0.21951219512195122</v>
      </c>
      <c r="J164" s="7">
        <f>(T164+X164)/M164</f>
        <v>0.11529933481152993</v>
      </c>
      <c r="K164" s="17">
        <f>(1-B164*0.7635+1-C164*0.7562+1-D164*0.75+1-E164*0.7248+1-F164*0.7021+1-G164*0.6285+H164*0.5884+I164*0.5276+1-J164*0.3663)/11.068</f>
        <v>0.48982587328724514</v>
      </c>
      <c r="L164" s="30">
        <f>K164/0.4909*100</f>
        <v>99.781192358371385</v>
      </c>
      <c r="M164" s="72">
        <v>451</v>
      </c>
      <c r="N164" s="72">
        <v>394</v>
      </c>
      <c r="O164" s="72">
        <v>49</v>
      </c>
      <c r="P164" s="72">
        <v>88</v>
      </c>
      <c r="Q164" s="72">
        <v>20</v>
      </c>
      <c r="R164" s="72">
        <v>1</v>
      </c>
      <c r="S164" s="72">
        <v>16</v>
      </c>
      <c r="T164" s="72">
        <v>40</v>
      </c>
      <c r="U164" s="72">
        <v>99</v>
      </c>
      <c r="V164" s="72">
        <v>0.223</v>
      </c>
      <c r="W164" s="72">
        <v>158</v>
      </c>
      <c r="X164" s="72">
        <v>12</v>
      </c>
      <c r="Y164" s="72">
        <v>1</v>
      </c>
      <c r="Z164" s="72">
        <v>4</v>
      </c>
      <c r="AA164" s="3"/>
    </row>
    <row r="165" spans="1:27" x14ac:dyDescent="0.2">
      <c r="A165" s="74" t="s">
        <v>64</v>
      </c>
      <c r="B165" s="7">
        <f>(P165-S165)/(N165-S165-U165+Z165)</f>
        <v>0.25471698113207547</v>
      </c>
      <c r="C165" s="7">
        <f>W165/M165</f>
        <v>0.37526652452025588</v>
      </c>
      <c r="D165" s="7">
        <f>(Q165+R165+S165)/P165</f>
        <v>0.35</v>
      </c>
      <c r="E165" s="7">
        <f>(W165+O165)/M165</f>
        <v>0.47547974413646055</v>
      </c>
      <c r="F165" s="7">
        <f>(W165/N165)+((P165+T165+X165)/(N165+T165+X165+Z165))</f>
        <v>0.71442759118815458</v>
      </c>
      <c r="G165" s="7">
        <f>S165/W165</f>
        <v>0.10795454545454546</v>
      </c>
      <c r="H165" s="7">
        <f>(Y165+Z165)/W165</f>
        <v>1.1363636363636364E-2</v>
      </c>
      <c r="I165" s="7">
        <f>U165/M165</f>
        <v>0.19189765458422176</v>
      </c>
      <c r="J165" s="7">
        <f>(T165+X165)/M165</f>
        <v>8.7420042643923238E-2</v>
      </c>
      <c r="K165" s="17">
        <f>(1-B165*0.7635+1-C165*0.7562+1-D165*0.75+1-E165*0.7248+1-F165*0.7021+1-G165*0.6285+H165*0.5884+I165*0.5276+1-J165*0.3663)/11.068</f>
        <v>0.4897976040383521</v>
      </c>
      <c r="L165" s="30">
        <f>K165/0.4909*100</f>
        <v>99.775433701029144</v>
      </c>
      <c r="M165" s="72">
        <v>469</v>
      </c>
      <c r="N165" s="72">
        <v>426</v>
      </c>
      <c r="O165" s="72">
        <v>47</v>
      </c>
      <c r="P165" s="72">
        <v>100</v>
      </c>
      <c r="Q165" s="72">
        <v>13</v>
      </c>
      <c r="R165" s="72">
        <v>3</v>
      </c>
      <c r="S165" s="72">
        <v>19</v>
      </c>
      <c r="T165" s="72">
        <v>31</v>
      </c>
      <c r="U165" s="72">
        <v>90</v>
      </c>
      <c r="V165" s="72">
        <v>0.23499999999999999</v>
      </c>
      <c r="W165" s="72">
        <v>176</v>
      </c>
      <c r="X165" s="72">
        <v>10</v>
      </c>
      <c r="Y165" s="72">
        <v>1</v>
      </c>
      <c r="Z165" s="72">
        <v>1</v>
      </c>
      <c r="AA165" s="3"/>
    </row>
    <row r="166" spans="1:27" x14ac:dyDescent="0.2">
      <c r="A166" s="74" t="s">
        <v>217</v>
      </c>
      <c r="B166" s="7">
        <f>(P166-S166)/(N166-S166-U166+Z166)</f>
        <v>0.28244274809160308</v>
      </c>
      <c r="C166" s="7">
        <f>W166/M166</f>
        <v>0.34653465346534651</v>
      </c>
      <c r="D166" s="7">
        <f>(Q166+R166+S166)/P166</f>
        <v>0.40476190476190477</v>
      </c>
      <c r="E166" s="7">
        <f>(W166+O166)/M166</f>
        <v>0.47524752475247523</v>
      </c>
      <c r="F166" s="7">
        <f>(W166/N166)+((P166+T166+X166)/(N166+T166+X166+Z166))</f>
        <v>0.73298248641187125</v>
      </c>
      <c r="G166" s="7">
        <f>S166/W166</f>
        <v>7.1428571428571425E-2</v>
      </c>
      <c r="H166" s="7">
        <f>(Y166+Z166)/W166</f>
        <v>7.1428571428571425E-2</v>
      </c>
      <c r="I166" s="7">
        <f>U166/M166</f>
        <v>0.20297029702970298</v>
      </c>
      <c r="J166" s="7">
        <f>(T166+X166)/M166</f>
        <v>0.11881188118811881</v>
      </c>
      <c r="K166" s="17">
        <f>(1-B166*0.7635+1-C166*0.7562+1-D166*0.75+1-E166*0.7248+1-F166*0.7021+1-G166*0.6285+H166*0.5884+I166*0.5276+1-J166*0.3663)/11.068</f>
        <v>0.48973162898257566</v>
      </c>
      <c r="L166" s="30">
        <f>K166/0.4909*100</f>
        <v>99.761994088933719</v>
      </c>
      <c r="M166" s="72">
        <v>202</v>
      </c>
      <c r="N166" s="72">
        <v>173</v>
      </c>
      <c r="O166" s="72">
        <v>26</v>
      </c>
      <c r="P166" s="72">
        <v>42</v>
      </c>
      <c r="Q166" s="72">
        <v>11</v>
      </c>
      <c r="R166" s="72">
        <v>1</v>
      </c>
      <c r="S166" s="72">
        <v>5</v>
      </c>
      <c r="T166" s="72">
        <v>19</v>
      </c>
      <c r="U166" s="72">
        <v>41</v>
      </c>
      <c r="V166" s="72">
        <v>0.24299999999999999</v>
      </c>
      <c r="W166" s="72">
        <v>70</v>
      </c>
      <c r="X166" s="72">
        <v>5</v>
      </c>
      <c r="Y166" s="72">
        <v>1</v>
      </c>
      <c r="Z166" s="72">
        <v>4</v>
      </c>
      <c r="AA166" s="3"/>
    </row>
    <row r="167" spans="1:27" x14ac:dyDescent="0.2">
      <c r="A167" s="74" t="s">
        <v>61</v>
      </c>
      <c r="B167" s="7">
        <f>(P167-S167)/(N167-S167-U167+Z167)</f>
        <v>0.28267477203647418</v>
      </c>
      <c r="C167" s="7">
        <f>W167/M167</f>
        <v>0.3881856540084388</v>
      </c>
      <c r="D167" s="7">
        <f>(Q167+R167+S167)/P167</f>
        <v>0.34545454545454546</v>
      </c>
      <c r="E167" s="7">
        <f>(W167+O167)/M167</f>
        <v>0.50843881856540085</v>
      </c>
      <c r="F167" s="7">
        <f>(W167/N167)+((P167+T167+X167)/(N167+T167+X167+Z167))</f>
        <v>0.71946634563198764</v>
      </c>
      <c r="G167" s="7">
        <f>S167/W167</f>
        <v>9.2391304347826081E-2</v>
      </c>
      <c r="H167" s="7">
        <f>(Y167+Z167)/W167</f>
        <v>6.5217391304347824E-2</v>
      </c>
      <c r="I167" s="7">
        <f>U167/M167</f>
        <v>0.19620253164556961</v>
      </c>
      <c r="J167" s="7">
        <f>(T167+X167)/M167</f>
        <v>5.9071729957805907E-2</v>
      </c>
      <c r="K167" s="17">
        <f>(1-B167*0.7635+1-C167*0.7562+1-D167*0.75+1-E167*0.7248+1-F167*0.7021+1-G167*0.6285+H167*0.5884+I167*0.5276+1-J167*0.3663)/11.068</f>
        <v>0.48970650462659626</v>
      </c>
      <c r="L167" s="30">
        <f>K167/0.4909*100</f>
        <v>99.756876069789428</v>
      </c>
      <c r="M167" s="72">
        <v>474</v>
      </c>
      <c r="N167" s="72">
        <v>434</v>
      </c>
      <c r="O167" s="72">
        <v>57</v>
      </c>
      <c r="P167" s="72">
        <v>110</v>
      </c>
      <c r="Q167" s="72">
        <v>19</v>
      </c>
      <c r="R167" s="72">
        <v>2</v>
      </c>
      <c r="S167" s="72">
        <v>17</v>
      </c>
      <c r="T167" s="72">
        <v>27</v>
      </c>
      <c r="U167" s="72">
        <v>93</v>
      </c>
      <c r="V167" s="72">
        <v>0.253</v>
      </c>
      <c r="W167" s="72">
        <v>184</v>
      </c>
      <c r="X167" s="72">
        <v>1</v>
      </c>
      <c r="Y167" s="72">
        <v>7</v>
      </c>
      <c r="Z167" s="72">
        <v>5</v>
      </c>
      <c r="AA167" s="3"/>
    </row>
    <row r="168" spans="1:27" x14ac:dyDescent="0.2">
      <c r="A168" s="74" t="s">
        <v>123</v>
      </c>
      <c r="B168" s="7">
        <f>(P168-S168)/(N168-S168-U168+Z168)</f>
        <v>0.34803921568627449</v>
      </c>
      <c r="C168" s="7">
        <f>W168/M168</f>
        <v>0.37005649717514122</v>
      </c>
      <c r="D168" s="7">
        <f>(Q168+R168+S168)/P168</f>
        <v>0.3048780487804878</v>
      </c>
      <c r="E168" s="7">
        <f>(W168+O168)/M168</f>
        <v>0.48870056497175141</v>
      </c>
      <c r="F168" s="7">
        <f>(W168/N168)+((P168+T168+X168)/(N168+T168+X168+Z168))</f>
        <v>0.74339444474139005</v>
      </c>
      <c r="G168" s="7">
        <f>S168/W168</f>
        <v>8.3969465648854963E-2</v>
      </c>
      <c r="H168" s="7">
        <f>(Y168+Z168)/W168</f>
        <v>7.6335877862595417E-3</v>
      </c>
      <c r="I168" s="7">
        <f>U168/M168</f>
        <v>0.29096045197740111</v>
      </c>
      <c r="J168" s="7">
        <f>(T168+X168)/M168</f>
        <v>9.8870056497175146E-2</v>
      </c>
      <c r="K168" s="17">
        <f>(1-B168*0.7635+1-C168*0.7562+1-D168*0.75+1-E168*0.7248+1-F168*0.7021+1-G168*0.6285+H168*0.5884+I168*0.5276+1-J168*0.3663)/11.068</f>
        <v>0.48957723315787477</v>
      </c>
      <c r="L168" s="30">
        <f>K168/0.4909*100</f>
        <v>99.730542505169026</v>
      </c>
      <c r="M168" s="72">
        <v>354</v>
      </c>
      <c r="N168" s="72">
        <v>318</v>
      </c>
      <c r="O168" s="72">
        <v>42</v>
      </c>
      <c r="P168" s="72">
        <v>82</v>
      </c>
      <c r="Q168" s="72">
        <v>12</v>
      </c>
      <c r="R168" s="72">
        <v>2</v>
      </c>
      <c r="S168" s="72">
        <v>11</v>
      </c>
      <c r="T168" s="72">
        <v>31</v>
      </c>
      <c r="U168" s="72">
        <v>103</v>
      </c>
      <c r="V168" s="72">
        <v>0.25800000000000001</v>
      </c>
      <c r="W168" s="72">
        <v>131</v>
      </c>
      <c r="X168" s="72">
        <v>4</v>
      </c>
      <c r="Y168" s="72">
        <v>1</v>
      </c>
      <c r="Z168" s="72">
        <v>0</v>
      </c>
      <c r="AA168" s="3"/>
    </row>
    <row r="169" spans="1:27" x14ac:dyDescent="0.2">
      <c r="A169" s="74" t="s">
        <v>242</v>
      </c>
      <c r="B169" s="7">
        <f>(P169-S169)/(N169-S169-U169+Z169)</f>
        <v>0.28799999999999998</v>
      </c>
      <c r="C169" s="7">
        <f>W169/M169</f>
        <v>0.35789473684210527</v>
      </c>
      <c r="D169" s="7">
        <f>(Q169+R169+S169)/P169</f>
        <v>0.33333333333333331</v>
      </c>
      <c r="E169" s="7">
        <f>(W169+O169)/M169</f>
        <v>0.52105263157894732</v>
      </c>
      <c r="F169" s="7">
        <f>(W169/N169)+((P169+T169+X169)/(N169+T169+X169+Z169))</f>
        <v>0.74016354016354013</v>
      </c>
      <c r="G169" s="7">
        <f>S169/W169</f>
        <v>8.8235294117647065E-2</v>
      </c>
      <c r="H169" s="7">
        <f>(Y169+Z169)/W169</f>
        <v>7.3529411764705885E-2</v>
      </c>
      <c r="I169" s="7">
        <f>U169/M169</f>
        <v>0.2</v>
      </c>
      <c r="J169" s="7">
        <f>(T169+X169)/M169</f>
        <v>0.10526315789473684</v>
      </c>
      <c r="K169" s="17">
        <f>(1-B169*0.7635+1-C169*0.7562+1-D169*0.75+1-E169*0.7248+1-F169*0.7021+1-G169*0.6285+H169*0.5884+I169*0.5276+1-J169*0.3663)/11.068</f>
        <v>0.48942131910691433</v>
      </c>
      <c r="L169" s="30">
        <f>K169/0.4909*100</f>
        <v>99.69878164736491</v>
      </c>
      <c r="M169" s="72">
        <v>190</v>
      </c>
      <c r="N169" s="72">
        <v>165</v>
      </c>
      <c r="O169" s="72">
        <v>31</v>
      </c>
      <c r="P169" s="72">
        <v>42</v>
      </c>
      <c r="Q169" s="72">
        <v>8</v>
      </c>
      <c r="R169" s="72">
        <v>0</v>
      </c>
      <c r="S169" s="72">
        <v>6</v>
      </c>
      <c r="T169" s="72">
        <v>17</v>
      </c>
      <c r="U169" s="72">
        <v>38</v>
      </c>
      <c r="V169" s="72">
        <v>0.255</v>
      </c>
      <c r="W169" s="72">
        <v>68</v>
      </c>
      <c r="X169" s="72">
        <v>3</v>
      </c>
      <c r="Y169" s="72">
        <v>1</v>
      </c>
      <c r="Z169" s="72">
        <v>4</v>
      </c>
      <c r="AA169" s="3"/>
    </row>
    <row r="170" spans="1:27" x14ac:dyDescent="0.2">
      <c r="A170" s="74" t="s">
        <v>49</v>
      </c>
      <c r="B170" s="7">
        <f>(P170-S170)/(N170-S170-U170+Z170)</f>
        <v>0.26688102893890675</v>
      </c>
      <c r="C170" s="7">
        <f>W170/M170</f>
        <v>0.37231968810916177</v>
      </c>
      <c r="D170" s="7">
        <f>(Q170+R170+S170)/P170</f>
        <v>0.39047619047619048</v>
      </c>
      <c r="E170" s="7">
        <f>(W170+O170)/M170</f>
        <v>0.47953216374269003</v>
      </c>
      <c r="F170" s="7">
        <f>(W170/N170)+((P170+T170+X170)/(N170+T170+X170+Z170))</f>
        <v>0.70051731893837155</v>
      </c>
      <c r="G170" s="7">
        <f>S170/W170</f>
        <v>0.11518324607329843</v>
      </c>
      <c r="H170" s="7">
        <f>(Y170+Z170)/W170</f>
        <v>0</v>
      </c>
      <c r="I170" s="7">
        <f>U170/M170</f>
        <v>0.26315789473684209</v>
      </c>
      <c r="J170" s="7">
        <f>(T170+X170)/M170</f>
        <v>8.771929824561403E-2</v>
      </c>
      <c r="K170" s="17">
        <f>(1-B170*0.7635+1-C170*0.7562+1-D170*0.75+1-E170*0.7248+1-F170*0.7021+1-G170*0.6285+H170*0.5884+I170*0.5276+1-J170*0.3663)/11.068</f>
        <v>0.4894064670808857</v>
      </c>
      <c r="L170" s="30">
        <f>K170/0.4909*100</f>
        <v>99.695756178628173</v>
      </c>
      <c r="M170" s="72">
        <v>513</v>
      </c>
      <c r="N170" s="72">
        <v>468</v>
      </c>
      <c r="O170" s="72">
        <v>55</v>
      </c>
      <c r="P170" s="72">
        <v>105</v>
      </c>
      <c r="Q170" s="72">
        <v>18</v>
      </c>
      <c r="R170" s="72">
        <v>1</v>
      </c>
      <c r="S170" s="72">
        <v>22</v>
      </c>
      <c r="T170" s="72">
        <v>43</v>
      </c>
      <c r="U170" s="72">
        <v>135</v>
      </c>
      <c r="V170" s="72">
        <v>0.224</v>
      </c>
      <c r="W170" s="72">
        <v>191</v>
      </c>
      <c r="X170" s="72">
        <v>2</v>
      </c>
      <c r="Y170" s="72">
        <v>0</v>
      </c>
      <c r="Z170" s="72">
        <v>0</v>
      </c>
      <c r="AA170" s="3"/>
    </row>
    <row r="171" spans="1:27" x14ac:dyDescent="0.2">
      <c r="A171" s="74" t="s">
        <v>258</v>
      </c>
      <c r="B171" s="7">
        <f>(P171-S171)/(N171-S171-U171+Z171)</f>
        <v>0.2807017543859649</v>
      </c>
      <c r="C171" s="7">
        <f>W171/M171</f>
        <v>0.36612021857923499</v>
      </c>
      <c r="D171" s="7">
        <f>(Q171+R171+S171)/P171</f>
        <v>0.33333333333333331</v>
      </c>
      <c r="E171" s="7">
        <f>(W171+O171)/M171</f>
        <v>0.49180327868852458</v>
      </c>
      <c r="F171" s="7">
        <f>(W171/N171)+((P171+T171+X171)/(N171+T171+X171+Z171))</f>
        <v>0.75372096258172205</v>
      </c>
      <c r="G171" s="7">
        <f>S171/W171</f>
        <v>0.1044776119402985</v>
      </c>
      <c r="H171" s="7">
        <f>(Y171+Z171)/W171</f>
        <v>5.9701492537313432E-2</v>
      </c>
      <c r="I171" s="7">
        <f>U171/M171</f>
        <v>0.21857923497267759</v>
      </c>
      <c r="J171" s="7">
        <f>(T171+X171)/M171</f>
        <v>0.11475409836065574</v>
      </c>
      <c r="K171" s="17">
        <f>(1-B171*0.7635+1-C171*0.7562+1-D171*0.75+1-E171*0.7248+1-F171*0.7021+1-G171*0.6285+H171*0.5884+I171*0.5276+1-J171*0.3663)/11.068</f>
        <v>0.48933228715767824</v>
      </c>
      <c r="L171" s="30">
        <f>K171/0.4909*100</f>
        <v>99.680645173696931</v>
      </c>
      <c r="M171" s="72">
        <v>183</v>
      </c>
      <c r="N171" s="72">
        <v>158</v>
      </c>
      <c r="O171" s="72">
        <v>23</v>
      </c>
      <c r="P171" s="72">
        <v>39</v>
      </c>
      <c r="Q171" s="72">
        <v>5</v>
      </c>
      <c r="R171" s="72">
        <v>1</v>
      </c>
      <c r="S171" s="72">
        <v>7</v>
      </c>
      <c r="T171" s="72">
        <v>18</v>
      </c>
      <c r="U171" s="72">
        <v>40</v>
      </c>
      <c r="V171" s="72">
        <v>0.247</v>
      </c>
      <c r="W171" s="72">
        <v>67</v>
      </c>
      <c r="X171" s="72">
        <v>3</v>
      </c>
      <c r="Y171" s="72">
        <v>1</v>
      </c>
      <c r="Z171" s="72">
        <v>3</v>
      </c>
      <c r="AA171" s="3"/>
    </row>
    <row r="172" spans="1:27" x14ac:dyDescent="0.2">
      <c r="A172" s="74" t="s">
        <v>41</v>
      </c>
      <c r="B172" s="7">
        <f>(P172-S172)/(N172-S172-U172+Z172)</f>
        <v>0.29530201342281881</v>
      </c>
      <c r="C172" s="7">
        <f>W172/M172</f>
        <v>0.36206896551724138</v>
      </c>
      <c r="D172" s="7">
        <f>(Q172+R172+S172)/P172</f>
        <v>0.42452830188679247</v>
      </c>
      <c r="E172" s="7">
        <f>(W172+O172)/M172</f>
        <v>0.46551724137931033</v>
      </c>
      <c r="F172" s="7">
        <f>(W172/N172)+((P172+T172+X172)/(N172+T172+X172+Z172))</f>
        <v>0.71575086372200469</v>
      </c>
      <c r="G172" s="7">
        <f>S172/W172</f>
        <v>9.5238095238095233E-2</v>
      </c>
      <c r="H172" s="7">
        <f>(Y172+Z172)/W172</f>
        <v>3.1746031746031744E-2</v>
      </c>
      <c r="I172" s="7">
        <f>U172/M172</f>
        <v>0.28352490421455939</v>
      </c>
      <c r="J172" s="7">
        <f>(T172+X172)/M172</f>
        <v>0.10153256704980843</v>
      </c>
      <c r="K172" s="17">
        <f>(1-B172*0.7635+1-C172*0.7562+1-D172*0.75+1-E172*0.7248+1-F172*0.7021+1-G172*0.6285+H172*0.5884+I172*0.5276+1-J172*0.3663)/11.068</f>
        <v>0.48912424458050063</v>
      </c>
      <c r="L172" s="30">
        <f>K172/0.4909*100</f>
        <v>99.638265345386159</v>
      </c>
      <c r="M172" s="72">
        <v>522</v>
      </c>
      <c r="N172" s="72">
        <v>463</v>
      </c>
      <c r="O172" s="72">
        <v>54</v>
      </c>
      <c r="P172" s="72">
        <v>106</v>
      </c>
      <c r="Q172" s="72">
        <v>25</v>
      </c>
      <c r="R172" s="72">
        <v>2</v>
      </c>
      <c r="S172" s="72">
        <v>18</v>
      </c>
      <c r="T172" s="72">
        <v>45</v>
      </c>
      <c r="U172" s="72">
        <v>148</v>
      </c>
      <c r="V172" s="72">
        <v>0.22900000000000001</v>
      </c>
      <c r="W172" s="72">
        <v>189</v>
      </c>
      <c r="X172" s="72">
        <v>8</v>
      </c>
      <c r="Y172" s="72">
        <v>5</v>
      </c>
      <c r="Z172" s="72">
        <v>1</v>
      </c>
      <c r="AA172" s="3"/>
    </row>
    <row r="173" spans="1:27" x14ac:dyDescent="0.2">
      <c r="A173" s="74" t="s">
        <v>98</v>
      </c>
      <c r="B173" s="7">
        <f>(P173-S173)/(N173-S173-U173+Z173)</f>
        <v>0.35135135135135137</v>
      </c>
      <c r="C173" s="7">
        <f>W173/M173</f>
        <v>0.35802469135802467</v>
      </c>
      <c r="D173" s="7">
        <f>(Q173+R173+S173)/P173</f>
        <v>0.27272727272727271</v>
      </c>
      <c r="E173" s="7">
        <f>(W173+O173)/M173</f>
        <v>0.49876543209876545</v>
      </c>
      <c r="F173" s="7">
        <f>(W173/N173)+((P173+T173+X173)/(N173+T173+X173+Z173))</f>
        <v>0.76532806214454152</v>
      </c>
      <c r="G173" s="7">
        <f>S173/W173</f>
        <v>5.5172413793103448E-2</v>
      </c>
      <c r="H173" s="7">
        <f>(Y173+Z173)/W173</f>
        <v>2.0689655172413793E-2</v>
      </c>
      <c r="I173" s="7">
        <f>U173/M173</f>
        <v>0.2271604938271605</v>
      </c>
      <c r="J173" s="7">
        <f>(T173+X173)/M173</f>
        <v>0.11358024691358025</v>
      </c>
      <c r="K173" s="17">
        <f>(1-B173*0.7635+1-C173*0.7562+1-D173*0.75+1-E173*0.7248+1-F173*0.7021+1-G173*0.6285+H173*0.5884+I173*0.5276+1-J173*0.3663)/11.068</f>
        <v>0.48910018635789948</v>
      </c>
      <c r="L173" s="30">
        <f>K173/0.4909*100</f>
        <v>99.633364505581483</v>
      </c>
      <c r="M173" s="72">
        <v>405</v>
      </c>
      <c r="N173" s="72">
        <v>356</v>
      </c>
      <c r="O173" s="72">
        <v>57</v>
      </c>
      <c r="P173" s="72">
        <v>99</v>
      </c>
      <c r="Q173" s="72">
        <v>16</v>
      </c>
      <c r="R173" s="72">
        <v>3</v>
      </c>
      <c r="S173" s="72">
        <v>8</v>
      </c>
      <c r="T173" s="72">
        <v>37</v>
      </c>
      <c r="U173" s="72">
        <v>92</v>
      </c>
      <c r="V173" s="72">
        <v>0.27800000000000002</v>
      </c>
      <c r="W173" s="72">
        <v>145</v>
      </c>
      <c r="X173" s="72">
        <v>9</v>
      </c>
      <c r="Y173" s="72">
        <v>0</v>
      </c>
      <c r="Z173" s="72">
        <v>3</v>
      </c>
      <c r="AA173" s="3"/>
    </row>
    <row r="174" spans="1:27" x14ac:dyDescent="0.2">
      <c r="A174" s="74" t="s">
        <v>32</v>
      </c>
      <c r="B174" s="7">
        <f>(P174-S174)/(N174-S174-U174+Z174)</f>
        <v>0.32047477744807124</v>
      </c>
      <c r="C174" s="7">
        <f>W174/M174</f>
        <v>0.37898686679174481</v>
      </c>
      <c r="D174" s="7">
        <f>(Q174+R174+S174)/P174</f>
        <v>0.35483870967741937</v>
      </c>
      <c r="E174" s="7">
        <f>(W174+O174)/M174</f>
        <v>0.49530956848030017</v>
      </c>
      <c r="F174" s="7">
        <f>(W174/N174)+((P174+T174+X174)/(N174+T174+X174+Z174))</f>
        <v>0.71649004107839409</v>
      </c>
      <c r="G174" s="7">
        <f>S174/W174</f>
        <v>7.9207920792079209E-2</v>
      </c>
      <c r="H174" s="7">
        <f>(Y174+Z174)/W174</f>
        <v>1.4851485148514851E-2</v>
      </c>
      <c r="I174" s="7">
        <f>U174/M174</f>
        <v>0.26266416510318952</v>
      </c>
      <c r="J174" s="7">
        <f>(T174+X174)/M174</f>
        <v>7.1294559099437146E-2</v>
      </c>
      <c r="K174" s="17">
        <f>(1-B174*0.7635+1-C174*0.7562+1-D174*0.75+1-E174*0.7248+1-F174*0.7021+1-G174*0.6285+H174*0.5884+I174*0.5276+1-J174*0.3663)/11.068</f>
        <v>0.48897483064425706</v>
      </c>
      <c r="L174" s="30">
        <f>K174/0.4909*100</f>
        <v>99.607828609545138</v>
      </c>
      <c r="M174" s="72">
        <v>533</v>
      </c>
      <c r="N174" s="72">
        <v>491</v>
      </c>
      <c r="O174" s="72">
        <v>62</v>
      </c>
      <c r="P174" s="72">
        <v>124</v>
      </c>
      <c r="Q174" s="72">
        <v>26</v>
      </c>
      <c r="R174" s="72">
        <v>2</v>
      </c>
      <c r="S174" s="72">
        <v>16</v>
      </c>
      <c r="T174" s="72">
        <v>33</v>
      </c>
      <c r="U174" s="72">
        <v>140</v>
      </c>
      <c r="V174" s="72">
        <v>0.253</v>
      </c>
      <c r="W174" s="72">
        <v>202</v>
      </c>
      <c r="X174" s="72">
        <v>5</v>
      </c>
      <c r="Y174" s="72">
        <v>1</v>
      </c>
      <c r="Z174" s="72">
        <v>2</v>
      </c>
      <c r="AA174" s="3"/>
    </row>
    <row r="175" spans="1:27" x14ac:dyDescent="0.2">
      <c r="A175" s="74" t="s">
        <v>143</v>
      </c>
      <c r="B175" s="7">
        <f>(P175-S175)/(N175-S175-U175+Z175)</f>
        <v>0.27155172413793105</v>
      </c>
      <c r="C175" s="7">
        <f>W175/M175</f>
        <v>0.37662337662337664</v>
      </c>
      <c r="D175" s="7">
        <f>(Q175+R175+S175)/P175</f>
        <v>0.3611111111111111</v>
      </c>
      <c r="E175" s="7">
        <f>(W175+O175)/M175</f>
        <v>0.48051948051948051</v>
      </c>
      <c r="F175" s="7">
        <f>(W175/N175)+((P175+T175+X175)/(N175+T175+X175+Z175))</f>
        <v>0.71381556156031323</v>
      </c>
      <c r="G175" s="7">
        <f>S175/W175</f>
        <v>7.7586206896551727E-2</v>
      </c>
      <c r="H175" s="7">
        <f>(Y175+Z175)/W175</f>
        <v>3.4482758620689655E-2</v>
      </c>
      <c r="I175" s="7">
        <f>U175/M175</f>
        <v>0.14285714285714285</v>
      </c>
      <c r="J175" s="7">
        <f>(T175+X175)/M175</f>
        <v>6.8181818181818177E-2</v>
      </c>
      <c r="K175" s="17">
        <f>(1-B175*0.7635+1-C175*0.7562+1-D175*0.75+1-E175*0.7248+1-F175*0.7021+1-G175*0.6285+H175*0.5884+I175*0.5276+1-J175*0.3663)/11.068</f>
        <v>0.48875199271251385</v>
      </c>
      <c r="L175" s="30">
        <f>K175/0.4909*100</f>
        <v>99.562434856898321</v>
      </c>
      <c r="M175" s="72">
        <v>308</v>
      </c>
      <c r="N175" s="72">
        <v>283</v>
      </c>
      <c r="O175" s="72">
        <v>32</v>
      </c>
      <c r="P175" s="72">
        <v>72</v>
      </c>
      <c r="Q175" s="72">
        <v>17</v>
      </c>
      <c r="R175" s="72">
        <v>0</v>
      </c>
      <c r="S175" s="72">
        <v>9</v>
      </c>
      <c r="T175" s="72">
        <v>19</v>
      </c>
      <c r="U175" s="72">
        <v>44</v>
      </c>
      <c r="V175" s="72">
        <v>0.254</v>
      </c>
      <c r="W175" s="72">
        <v>116</v>
      </c>
      <c r="X175" s="72">
        <v>2</v>
      </c>
      <c r="Y175" s="72">
        <v>2</v>
      </c>
      <c r="Z175" s="72">
        <v>2</v>
      </c>
      <c r="AA175" s="3"/>
    </row>
    <row r="176" spans="1:27" x14ac:dyDescent="0.2">
      <c r="A176" s="74" t="s">
        <v>120</v>
      </c>
      <c r="B176" s="7">
        <f>(P176-S176)/(N176-S176-U176+Z176)</f>
        <v>0.27600000000000002</v>
      </c>
      <c r="C176" s="7">
        <f>W176/M176</f>
        <v>0.33608815426997246</v>
      </c>
      <c r="D176" s="7">
        <f>(Q176+R176+S176)/P176</f>
        <v>0.35064935064935066</v>
      </c>
      <c r="E176" s="7">
        <f>(W176+O176)/M176</f>
        <v>0.49586776859504134</v>
      </c>
      <c r="F176" s="7">
        <f>(W176/N176)+((P176+T176+X176)/(N176+T176+X176+Z176))</f>
        <v>0.73231779429156441</v>
      </c>
      <c r="G176" s="7">
        <f>S176/W176</f>
        <v>6.5573770491803282E-2</v>
      </c>
      <c r="H176" s="7">
        <f>(Y176+Z176)/W176</f>
        <v>2.4590163934426229E-2</v>
      </c>
      <c r="I176" s="7">
        <f>U176/M176</f>
        <v>0.15702479338842976</v>
      </c>
      <c r="J176" s="7">
        <f>(T176+X176)/M176</f>
        <v>0.12947658402203857</v>
      </c>
      <c r="K176" s="17">
        <f>(1-B176*0.7635+1-C176*0.7562+1-D176*0.75+1-E176*0.7248+1-F176*0.7021+1-G176*0.6285+H176*0.5884+I176*0.5276+1-J176*0.3663)/11.068</f>
        <v>0.48854775828276298</v>
      </c>
      <c r="L176" s="30">
        <f>K176/0.4909*100</f>
        <v>99.520830776688314</v>
      </c>
      <c r="M176" s="72">
        <v>363</v>
      </c>
      <c r="N176" s="72">
        <v>313</v>
      </c>
      <c r="O176" s="72">
        <v>58</v>
      </c>
      <c r="P176" s="72">
        <v>77</v>
      </c>
      <c r="Q176" s="72">
        <v>17</v>
      </c>
      <c r="R176" s="72">
        <v>2</v>
      </c>
      <c r="S176" s="72">
        <v>8</v>
      </c>
      <c r="T176" s="72">
        <v>36</v>
      </c>
      <c r="U176" s="72">
        <v>57</v>
      </c>
      <c r="V176" s="72">
        <v>0.246</v>
      </c>
      <c r="W176" s="72">
        <v>122</v>
      </c>
      <c r="X176" s="72">
        <v>11</v>
      </c>
      <c r="Y176" s="72">
        <v>1</v>
      </c>
      <c r="Z176" s="72">
        <v>2</v>
      </c>
      <c r="AA176" s="3"/>
    </row>
    <row r="177" spans="1:27" x14ac:dyDescent="0.2">
      <c r="A177" s="74" t="s">
        <v>300</v>
      </c>
      <c r="B177" s="7">
        <f>(P177-S177)/(N177-S177-U177+Z177)</f>
        <v>0.31632653061224492</v>
      </c>
      <c r="C177" s="7">
        <f>W177/M177</f>
        <v>0.35465116279069769</v>
      </c>
      <c r="D177" s="7">
        <f>(Q177+R177+S177)/P177</f>
        <v>0.3888888888888889</v>
      </c>
      <c r="E177" s="7">
        <f>(W177+O177)/M177</f>
        <v>0.48837209302325579</v>
      </c>
      <c r="F177" s="7">
        <f>(W177/N177)+((P177+T177+X177)/(N177+T177+X177+Z177))</f>
        <v>0.73224806201550385</v>
      </c>
      <c r="G177" s="7">
        <f>S177/W177</f>
        <v>8.1967213114754092E-2</v>
      </c>
      <c r="H177" s="7">
        <f>(Y177+Z177)/W177</f>
        <v>3.2786885245901641E-2</v>
      </c>
      <c r="I177" s="7">
        <f>U177/M177</f>
        <v>0.28488372093023256</v>
      </c>
      <c r="J177" s="7">
        <f>(T177+X177)/M177</f>
        <v>0.11627906976744186</v>
      </c>
      <c r="K177" s="17">
        <f>(1-B177*0.7635+1-C177*0.7562+1-D177*0.75+1-E177*0.7248+1-F177*0.7021+1-G177*0.6285+H177*0.5884+I177*0.5276+1-J177*0.3663)/11.068</f>
        <v>0.48843823620231841</v>
      </c>
      <c r="L177" s="30">
        <f>K177/0.4909*100</f>
        <v>99.498520310107637</v>
      </c>
      <c r="M177" s="72">
        <v>172</v>
      </c>
      <c r="N177" s="72">
        <v>150</v>
      </c>
      <c r="O177" s="72">
        <v>23</v>
      </c>
      <c r="P177" s="72">
        <v>36</v>
      </c>
      <c r="Q177" s="72">
        <v>8</v>
      </c>
      <c r="R177" s="72">
        <v>1</v>
      </c>
      <c r="S177" s="72">
        <v>5</v>
      </c>
      <c r="T177" s="72">
        <v>20</v>
      </c>
      <c r="U177" s="72">
        <v>49</v>
      </c>
      <c r="V177" s="72">
        <v>0.24</v>
      </c>
      <c r="W177" s="72">
        <v>61</v>
      </c>
      <c r="X177" s="72">
        <v>0</v>
      </c>
      <c r="Y177" s="72">
        <v>0</v>
      </c>
      <c r="Z177" s="72">
        <v>2</v>
      </c>
      <c r="AA177" s="3"/>
    </row>
    <row r="178" spans="1:27" x14ac:dyDescent="0.2">
      <c r="A178" s="74" t="s">
        <v>109</v>
      </c>
      <c r="B178" s="7">
        <f>(P178-S178)/(N178-S178-U178+Z178)</f>
        <v>0.25093632958801498</v>
      </c>
      <c r="C178" s="7">
        <f>W178/M178</f>
        <v>0.3828125</v>
      </c>
      <c r="D178" s="7">
        <f>(Q178+R178+S178)/P178</f>
        <v>0.41975308641975306</v>
      </c>
      <c r="E178" s="7">
        <f>(W178+O178)/M178</f>
        <v>0.47916666666666669</v>
      </c>
      <c r="F178" s="7">
        <f>(W178/N178)+((P178+T178+X178)/(N178+T178+X178+Z178))</f>
        <v>0.69462760543434965</v>
      </c>
      <c r="G178" s="7">
        <f>S178/W178</f>
        <v>9.5238095238095233E-2</v>
      </c>
      <c r="H178" s="7">
        <f>(Y178+Z178)/W178</f>
        <v>2.7210884353741496E-2</v>
      </c>
      <c r="I178" s="7">
        <f>U178/M178</f>
        <v>0.19791666666666666</v>
      </c>
      <c r="J178" s="7">
        <f>(T178+X178)/M178</f>
        <v>6.7708333333333329E-2</v>
      </c>
      <c r="K178" s="17">
        <f>(1-B178*0.7635+1-C178*0.7562+1-D178*0.75+1-E178*0.7248+1-F178*0.7021+1-G178*0.6285+H178*0.5884+I178*0.5276+1-J178*0.3663)/11.068</f>
        <v>0.48833460928796624</v>
      </c>
      <c r="L178" s="30">
        <f>K178/0.4909*100</f>
        <v>99.477410732932626</v>
      </c>
      <c r="M178" s="72">
        <v>384</v>
      </c>
      <c r="N178" s="72">
        <v>354</v>
      </c>
      <c r="O178" s="72">
        <v>37</v>
      </c>
      <c r="P178" s="72">
        <v>81</v>
      </c>
      <c r="Q178" s="72">
        <v>16</v>
      </c>
      <c r="R178" s="72">
        <v>4</v>
      </c>
      <c r="S178" s="72">
        <v>14</v>
      </c>
      <c r="T178" s="72">
        <v>23</v>
      </c>
      <c r="U178" s="72">
        <v>76</v>
      </c>
      <c r="V178" s="72">
        <v>0.22900000000000001</v>
      </c>
      <c r="W178" s="72">
        <v>147</v>
      </c>
      <c r="X178" s="72">
        <v>3</v>
      </c>
      <c r="Y178" s="72">
        <v>1</v>
      </c>
      <c r="Z178" s="72">
        <v>3</v>
      </c>
      <c r="AA178" s="3"/>
    </row>
    <row r="179" spans="1:27" x14ac:dyDescent="0.2">
      <c r="A179" s="74" t="s">
        <v>311</v>
      </c>
      <c r="B179" s="7">
        <f>(P179-S179)/(N179-S179-U179+Z179)</f>
        <v>0.24778761061946902</v>
      </c>
      <c r="C179" s="7">
        <f>W179/M179</f>
        <v>0.36686390532544377</v>
      </c>
      <c r="D179" s="7">
        <f>(Q179+R179+S179)/P179</f>
        <v>0.41176470588235292</v>
      </c>
      <c r="E179" s="7">
        <f>(W179+O179)/M179</f>
        <v>0.47337278106508873</v>
      </c>
      <c r="F179" s="7">
        <f>(W179/N179)+((P179+T179+X179)/(N179+T179+X179+Z179))</f>
        <v>0.71690476190476193</v>
      </c>
      <c r="G179" s="7">
        <f>S179/W179</f>
        <v>9.6774193548387094E-2</v>
      </c>
      <c r="H179" s="7">
        <f>(Y179+Z179)/W179</f>
        <v>3.2258064516129031E-2</v>
      </c>
      <c r="I179" s="7">
        <f>U179/M179</f>
        <v>0.1893491124260355</v>
      </c>
      <c r="J179" s="7">
        <f>(T179+X179)/M179</f>
        <v>0.10059171597633136</v>
      </c>
      <c r="K179" s="17">
        <f>(1-B179*0.7635+1-C179*0.7562+1-D179*0.75+1-E179*0.7248+1-F179*0.7021+1-G179*0.6285+H179*0.5884+I179*0.5276+1-J179*0.3663)/11.068</f>
        <v>0.48783345051444132</v>
      </c>
      <c r="L179" s="30">
        <f>K179/0.4909*100</f>
        <v>99.375320944070339</v>
      </c>
      <c r="M179" s="72">
        <v>169</v>
      </c>
      <c r="N179" s="72">
        <v>150</v>
      </c>
      <c r="O179" s="72">
        <v>18</v>
      </c>
      <c r="P179" s="72">
        <v>34</v>
      </c>
      <c r="Q179" s="72">
        <v>6</v>
      </c>
      <c r="R179" s="72">
        <v>2</v>
      </c>
      <c r="S179" s="72">
        <v>6</v>
      </c>
      <c r="T179" s="72">
        <v>17</v>
      </c>
      <c r="U179" s="72">
        <v>32</v>
      </c>
      <c r="V179" s="72">
        <v>0.22700000000000001</v>
      </c>
      <c r="W179" s="72">
        <v>62</v>
      </c>
      <c r="X179" s="72">
        <v>0</v>
      </c>
      <c r="Y179" s="72">
        <v>1</v>
      </c>
      <c r="Z179" s="72">
        <v>1</v>
      </c>
      <c r="AA179" s="3"/>
    </row>
    <row r="180" spans="1:27" x14ac:dyDescent="0.2">
      <c r="A180" s="74" t="s">
        <v>175</v>
      </c>
      <c r="B180" s="7">
        <f>(P180-S180)/(N180-S180-U180+Z180)</f>
        <v>0.2986111111111111</v>
      </c>
      <c r="C180" s="7">
        <f>W180/M180</f>
        <v>0.34051724137931033</v>
      </c>
      <c r="D180" s="7">
        <f>(Q180+R180+S180)/P180</f>
        <v>0.34693877551020408</v>
      </c>
      <c r="E180" s="7">
        <f>(W180+O180)/M180</f>
        <v>0.46982758620689657</v>
      </c>
      <c r="F180" s="7">
        <f>(W180/N180)+((P180+T180+X180)/(N180+T180+X180+Z180))</f>
        <v>0.77085285848172447</v>
      </c>
      <c r="G180" s="7">
        <f>S180/W180</f>
        <v>7.5949367088607597E-2</v>
      </c>
      <c r="H180" s="7">
        <f>(Y180+Z180)/W180</f>
        <v>3.7974683544303799E-2</v>
      </c>
      <c r="I180" s="7">
        <f>U180/M180</f>
        <v>0.19827586206896552</v>
      </c>
      <c r="J180" s="7">
        <f>(T180+X180)/M180</f>
        <v>0.15086206896551724</v>
      </c>
      <c r="K180" s="17">
        <f>(1-B180*0.7635+1-C180*0.7562+1-D180*0.75+1-E180*0.7248+1-F180*0.7021+1-G180*0.6285+H180*0.5884+I180*0.5276+1-J180*0.3663)/11.068</f>
        <v>0.48757861097108757</v>
      </c>
      <c r="L180" s="30">
        <f>K180/0.4909*100</f>
        <v>99.323408223892358</v>
      </c>
      <c r="M180" s="72">
        <v>232</v>
      </c>
      <c r="N180" s="72">
        <v>194</v>
      </c>
      <c r="O180" s="72">
        <v>30</v>
      </c>
      <c r="P180" s="72">
        <v>49</v>
      </c>
      <c r="Q180" s="72">
        <v>10</v>
      </c>
      <c r="R180" s="72">
        <v>1</v>
      </c>
      <c r="S180" s="72">
        <v>6</v>
      </c>
      <c r="T180" s="72">
        <v>32</v>
      </c>
      <c r="U180" s="72">
        <v>46</v>
      </c>
      <c r="V180" s="72">
        <v>0.253</v>
      </c>
      <c r="W180" s="72">
        <v>79</v>
      </c>
      <c r="X180" s="72">
        <v>3</v>
      </c>
      <c r="Y180" s="72">
        <v>1</v>
      </c>
      <c r="Z180" s="72">
        <v>2</v>
      </c>
      <c r="AA180" s="3"/>
    </row>
    <row r="181" spans="1:27" x14ac:dyDescent="0.2">
      <c r="A181" s="74" t="s">
        <v>24</v>
      </c>
      <c r="B181" s="7">
        <f>(P181-S181)/(N181-S181-U181+Z181)</f>
        <v>0.26884422110552764</v>
      </c>
      <c r="C181" s="7">
        <f>W181/M181</f>
        <v>0.39783001808318263</v>
      </c>
      <c r="D181" s="7">
        <f>(Q181+R181+S181)/P181</f>
        <v>0.33846153846153848</v>
      </c>
      <c r="E181" s="7">
        <f>(W181+O181)/M181</f>
        <v>0.50271247739602165</v>
      </c>
      <c r="F181" s="7">
        <f>(W181/N181)+((P181+T181+X181)/(N181+T181+X181+Z181))</f>
        <v>0.71637709137709138</v>
      </c>
      <c r="G181" s="7">
        <f>S181/W181</f>
        <v>0.10454545454545454</v>
      </c>
      <c r="H181" s="7">
        <f>(Y181+Z181)/W181</f>
        <v>1.8181818181818181E-2</v>
      </c>
      <c r="I181" s="7">
        <f>U181/M181</f>
        <v>0.18083182640144665</v>
      </c>
      <c r="J181" s="7">
        <f>(T181+X181)/M181</f>
        <v>5.6057866184448461E-2</v>
      </c>
      <c r="K181" s="17">
        <f>(1-B181*0.7635+1-C181*0.7562+1-D181*0.75+1-E181*0.7248+1-F181*0.7021+1-G181*0.6285+H181*0.5884+I181*0.5276+1-J181*0.3663)/11.068</f>
        <v>0.48722281379248139</v>
      </c>
      <c r="L181" s="30">
        <f>K181/0.4909*100</f>
        <v>99.250929678647665</v>
      </c>
      <c r="M181" s="72">
        <v>553</v>
      </c>
      <c r="N181" s="72">
        <v>518</v>
      </c>
      <c r="O181" s="72">
        <v>58</v>
      </c>
      <c r="P181" s="72">
        <v>130</v>
      </c>
      <c r="Q181" s="72">
        <v>21</v>
      </c>
      <c r="R181" s="72">
        <v>0</v>
      </c>
      <c r="S181" s="72">
        <v>23</v>
      </c>
      <c r="T181" s="72">
        <v>29</v>
      </c>
      <c r="U181" s="72">
        <v>100</v>
      </c>
      <c r="V181" s="72">
        <v>0.251</v>
      </c>
      <c r="W181" s="72">
        <v>220</v>
      </c>
      <c r="X181" s="72">
        <v>2</v>
      </c>
      <c r="Y181" s="72">
        <v>1</v>
      </c>
      <c r="Z181" s="72">
        <v>3</v>
      </c>
      <c r="AA181" s="3"/>
    </row>
    <row r="182" spans="1:27" x14ac:dyDescent="0.2">
      <c r="A182" s="74" t="s">
        <v>292</v>
      </c>
      <c r="B182" s="7">
        <f>(P182-S182)/(N182-S182-U182+Z182)</f>
        <v>0.32653061224489793</v>
      </c>
      <c r="C182" s="7">
        <f>W182/M182</f>
        <v>0.36571428571428571</v>
      </c>
      <c r="D182" s="7">
        <f>(Q182+R182+S182)/P182</f>
        <v>0.45945945945945948</v>
      </c>
      <c r="E182" s="7">
        <f>(W182+O182)/M182</f>
        <v>0.47428571428571431</v>
      </c>
      <c r="F182" s="7">
        <f>(W182/N182)+((P182+T182+X182)/(N182+T182+X182+Z182))</f>
        <v>0.71661479175930043</v>
      </c>
      <c r="G182" s="7">
        <f>S182/W182</f>
        <v>7.8125E-2</v>
      </c>
      <c r="H182" s="7">
        <f>(Y182+Z182)/W182</f>
        <v>4.6875E-2</v>
      </c>
      <c r="I182" s="7">
        <f>U182/M182</f>
        <v>0.30857142857142855</v>
      </c>
      <c r="J182" s="7">
        <f>(T182+X182)/M182</f>
        <v>9.1428571428571428E-2</v>
      </c>
      <c r="K182" s="17">
        <f>(1-B182*0.7635+1-C182*0.7562+1-D182*0.75+1-E182*0.7248+1-F182*0.7021+1-G182*0.6285+H182*0.5884+I182*0.5276+1-J182*0.3663)/11.068</f>
        <v>0.48702930037864051</v>
      </c>
      <c r="L182" s="30">
        <f>K182/0.4909*100</f>
        <v>99.211509549529538</v>
      </c>
      <c r="M182" s="72">
        <v>175</v>
      </c>
      <c r="N182" s="72">
        <v>156</v>
      </c>
      <c r="O182" s="72">
        <v>19</v>
      </c>
      <c r="P182" s="72">
        <v>37</v>
      </c>
      <c r="Q182" s="72">
        <v>12</v>
      </c>
      <c r="R182" s="72">
        <v>0</v>
      </c>
      <c r="S182" s="72">
        <v>5</v>
      </c>
      <c r="T182" s="72">
        <v>14</v>
      </c>
      <c r="U182" s="72">
        <v>54</v>
      </c>
      <c r="V182" s="72">
        <v>0.23699999999999999</v>
      </c>
      <c r="W182" s="72">
        <v>64</v>
      </c>
      <c r="X182" s="72">
        <v>2</v>
      </c>
      <c r="Y182" s="72">
        <v>2</v>
      </c>
      <c r="Z182" s="72">
        <v>1</v>
      </c>
      <c r="AA182" s="3"/>
    </row>
    <row r="183" spans="1:27" x14ac:dyDescent="0.2">
      <c r="A183" s="74" t="s">
        <v>37</v>
      </c>
      <c r="B183" s="7">
        <f>(P183-S183)/(N183-S183-U183+Z183)</f>
        <v>0.3115264797507788</v>
      </c>
      <c r="C183" s="7">
        <f>W183/M183</f>
        <v>0.38941398865784499</v>
      </c>
      <c r="D183" s="7">
        <f>(Q183+R183+S183)/P183</f>
        <v>0.38655462184873951</v>
      </c>
      <c r="E183" s="7">
        <f>(W183+O183)/M183</f>
        <v>0.5103969754253308</v>
      </c>
      <c r="F183" s="7">
        <f>(W183/N183)+((P183+T183+X183)/(N183+T183+X183+Z183))</f>
        <v>0.71262827711729848</v>
      </c>
      <c r="G183" s="7">
        <f>S183/W183</f>
        <v>9.2233009708737865E-2</v>
      </c>
      <c r="H183" s="7">
        <f>(Y183+Z183)/W183</f>
        <v>1.9417475728155338E-2</v>
      </c>
      <c r="I183" s="7">
        <f>U183/M183</f>
        <v>0.28733459357277885</v>
      </c>
      <c r="J183" s="7">
        <f>(T183+X183)/M183</f>
        <v>6.6162570888468802E-2</v>
      </c>
      <c r="K183" s="17">
        <f>(1-B183*0.7635+1-C183*0.7562+1-D183*0.75+1-E183*0.7248+1-F183*0.7021+1-G183*0.6285+H183*0.5884+I183*0.5276+1-J183*0.3663)/11.068</f>
        <v>0.48683645147428489</v>
      </c>
      <c r="L183" s="30">
        <f>K183/0.4909*100</f>
        <v>99.172224785961475</v>
      </c>
      <c r="M183" s="72">
        <v>529</v>
      </c>
      <c r="N183" s="72">
        <v>490</v>
      </c>
      <c r="O183" s="72">
        <v>64</v>
      </c>
      <c r="P183" s="72">
        <v>119</v>
      </c>
      <c r="Q183" s="72">
        <v>24</v>
      </c>
      <c r="R183" s="72">
        <v>3</v>
      </c>
      <c r="S183" s="72">
        <v>19</v>
      </c>
      <c r="T183" s="72">
        <v>28</v>
      </c>
      <c r="U183" s="72">
        <v>152</v>
      </c>
      <c r="V183" s="72">
        <v>0.24299999999999999</v>
      </c>
      <c r="W183" s="72">
        <v>206</v>
      </c>
      <c r="X183" s="72">
        <v>7</v>
      </c>
      <c r="Y183" s="72">
        <v>2</v>
      </c>
      <c r="Z183" s="72">
        <v>2</v>
      </c>
      <c r="AA183" s="3"/>
    </row>
    <row r="184" spans="1:27" x14ac:dyDescent="0.2">
      <c r="A184" s="74" t="s">
        <v>114</v>
      </c>
      <c r="B184" s="7">
        <f>(P184-S184)/(N184-S184-U184+Z184)</f>
        <v>0.29918032786885246</v>
      </c>
      <c r="C184" s="7">
        <f>W184/M184</f>
        <v>0.37007874015748032</v>
      </c>
      <c r="D184" s="7">
        <f>(Q184+R184+S184)/P184</f>
        <v>0.33720930232558138</v>
      </c>
      <c r="E184" s="7">
        <f>(W184+O184)/M184</f>
        <v>0.50918635170603677</v>
      </c>
      <c r="F184" s="7">
        <f>(W184/N184)+((P184+T184+X184)/(N184+T184+X184+Z184))</f>
        <v>0.75244632452709714</v>
      </c>
      <c r="G184" s="7">
        <f>S184/W184</f>
        <v>9.2198581560283682E-2</v>
      </c>
      <c r="H184" s="7">
        <f>(Y184+Z184)/W184</f>
        <v>4.9645390070921988E-2</v>
      </c>
      <c r="I184" s="7">
        <f>U184/M184</f>
        <v>0.20734908136482941</v>
      </c>
      <c r="J184" s="7">
        <f>(T184+X184)/M184</f>
        <v>9.9737532808398949E-2</v>
      </c>
      <c r="K184" s="17">
        <f>(1-B184*0.7635+1-C184*0.7562+1-D184*0.75+1-E184*0.7248+1-F184*0.7021+1-G184*0.6285+H184*0.5884+I184*0.5276+1-J184*0.3663)/11.068</f>
        <v>0.48659130136621859</v>
      </c>
      <c r="L184" s="30">
        <f>K184/0.4909*100</f>
        <v>99.122285876190389</v>
      </c>
      <c r="M184" s="72">
        <v>381</v>
      </c>
      <c r="N184" s="72">
        <v>335</v>
      </c>
      <c r="O184" s="72">
        <v>53</v>
      </c>
      <c r="P184" s="72">
        <v>86</v>
      </c>
      <c r="Q184" s="72">
        <v>16</v>
      </c>
      <c r="R184" s="72">
        <v>0</v>
      </c>
      <c r="S184" s="72">
        <v>13</v>
      </c>
      <c r="T184" s="72">
        <v>37</v>
      </c>
      <c r="U184" s="72">
        <v>79</v>
      </c>
      <c r="V184" s="72">
        <v>0.25700000000000001</v>
      </c>
      <c r="W184" s="72">
        <v>141</v>
      </c>
      <c r="X184" s="72">
        <v>1</v>
      </c>
      <c r="Y184" s="72">
        <v>6</v>
      </c>
      <c r="Z184" s="72">
        <v>1</v>
      </c>
      <c r="AA184" s="3"/>
    </row>
    <row r="185" spans="1:27" x14ac:dyDescent="0.2">
      <c r="A185" s="74" t="s">
        <v>56</v>
      </c>
      <c r="B185" s="7">
        <f>(P185-S185)/(N185-S185-U185+Z185)</f>
        <v>0.28040540540540543</v>
      </c>
      <c r="C185" s="7">
        <f>W185/M185</f>
        <v>0.36072144288577157</v>
      </c>
      <c r="D185" s="7">
        <f>(Q185+R185+S185)/P185</f>
        <v>0.44</v>
      </c>
      <c r="E185" s="7">
        <f>(W185+O185)/M185</f>
        <v>0.47895791583166331</v>
      </c>
      <c r="F185" s="7">
        <f>(W185/N185)+((P185+T185+X185)/(N185+T185+X185+Z185))</f>
        <v>0.71740021309728719</v>
      </c>
      <c r="G185" s="7">
        <f>S185/W185</f>
        <v>9.4444444444444442E-2</v>
      </c>
      <c r="H185" s="7">
        <f>(Y185+Z185)/W185</f>
        <v>2.2222222222222223E-2</v>
      </c>
      <c r="I185" s="7">
        <f>U185/M185</f>
        <v>0.26252505010020039</v>
      </c>
      <c r="J185" s="7">
        <f>(T185+X185)/M185</f>
        <v>0.10821643286573146</v>
      </c>
      <c r="K185" s="17">
        <f>(1-B185*0.7635+1-C185*0.7562+1-D185*0.75+1-E185*0.7248+1-F185*0.7021+1-G185*0.6285+H185*0.5884+I185*0.5276+1-J185*0.3663)/11.068</f>
        <v>0.48652722173371249</v>
      </c>
      <c r="L185" s="30">
        <f>K185/0.4909*100</f>
        <v>99.109232375985428</v>
      </c>
      <c r="M185" s="72">
        <v>499</v>
      </c>
      <c r="N185" s="72">
        <v>441</v>
      </c>
      <c r="O185" s="72">
        <v>59</v>
      </c>
      <c r="P185" s="72">
        <v>100</v>
      </c>
      <c r="Q185" s="72">
        <v>25</v>
      </c>
      <c r="R185" s="72">
        <v>2</v>
      </c>
      <c r="S185" s="72">
        <v>17</v>
      </c>
      <c r="T185" s="72">
        <v>50</v>
      </c>
      <c r="U185" s="72">
        <v>131</v>
      </c>
      <c r="V185" s="72">
        <v>0.22700000000000001</v>
      </c>
      <c r="W185" s="72">
        <v>180</v>
      </c>
      <c r="X185" s="72">
        <v>4</v>
      </c>
      <c r="Y185" s="72">
        <v>1</v>
      </c>
      <c r="Z185" s="72">
        <v>3</v>
      </c>
      <c r="AA185" s="3"/>
    </row>
    <row r="186" spans="1:27" x14ac:dyDescent="0.2">
      <c r="A186" s="74" t="s">
        <v>309</v>
      </c>
      <c r="B186" s="7">
        <f>(P186-S186)/(N186-S186-U186+Z186)</f>
        <v>0.34343434343434343</v>
      </c>
      <c r="C186" s="7">
        <f>W186/M186</f>
        <v>0.37058823529411766</v>
      </c>
      <c r="D186" s="7">
        <f>(Q186+R186+S186)/P186</f>
        <v>0.35897435897435898</v>
      </c>
      <c r="E186" s="7">
        <f>(W186+O186)/M186</f>
        <v>0.47647058823529409</v>
      </c>
      <c r="F186" s="7">
        <f>(W186/N186)+((P186+T186+X186)/(N186+T186+X186+Z186))</f>
        <v>0.75449664955523343</v>
      </c>
      <c r="G186" s="7">
        <f>S186/W186</f>
        <v>7.9365079365079361E-2</v>
      </c>
      <c r="H186" s="7">
        <f>(Y186+Z186)/W186</f>
        <v>1.5873015873015872E-2</v>
      </c>
      <c r="I186" s="7">
        <f>U186/M186</f>
        <v>0.27647058823529413</v>
      </c>
      <c r="J186" s="7">
        <f>(T186+X186)/M186</f>
        <v>0.10588235294117647</v>
      </c>
      <c r="K186" s="17">
        <f>(1-B186*0.7635+1-C186*0.7562+1-D186*0.75+1-E186*0.7248+1-F186*0.7021+1-G186*0.6285+H186*0.5884+I186*0.5276+1-J186*0.3663)/11.068</f>
        <v>0.48606615582321522</v>
      </c>
      <c r="L186" s="30">
        <f>K186/0.4909*100</f>
        <v>99.015309803058713</v>
      </c>
      <c r="M186" s="72">
        <v>170</v>
      </c>
      <c r="N186" s="72">
        <v>151</v>
      </c>
      <c r="O186" s="72">
        <v>18</v>
      </c>
      <c r="P186" s="72">
        <v>39</v>
      </c>
      <c r="Q186" s="72">
        <v>9</v>
      </c>
      <c r="R186" s="72">
        <v>0</v>
      </c>
      <c r="S186" s="72">
        <v>5</v>
      </c>
      <c r="T186" s="72">
        <v>18</v>
      </c>
      <c r="U186" s="72">
        <v>47</v>
      </c>
      <c r="V186" s="72">
        <v>0.25800000000000001</v>
      </c>
      <c r="W186" s="72">
        <v>63</v>
      </c>
      <c r="X186" s="72">
        <v>0</v>
      </c>
      <c r="Y186" s="72">
        <v>1</v>
      </c>
      <c r="Z186" s="72">
        <v>0</v>
      </c>
      <c r="AA186" s="3"/>
    </row>
    <row r="187" spans="1:27" x14ac:dyDescent="0.2">
      <c r="A187" s="74" t="s">
        <v>33</v>
      </c>
      <c r="B187" s="7">
        <f>(P187-S187)/(N187-S187-U187+Z187)</f>
        <v>0.33062330623306235</v>
      </c>
      <c r="C187" s="7">
        <f>W187/M187</f>
        <v>0.38157894736842107</v>
      </c>
      <c r="D187" s="7">
        <f>(Q187+R187+S187)/P187</f>
        <v>0.40769230769230769</v>
      </c>
      <c r="E187" s="7">
        <f>(W187+O187)/M187</f>
        <v>0.49436090225563911</v>
      </c>
      <c r="F187" s="7">
        <f>(W187/N187)+((P187+T187+X187)/(N187+T187+X187+Z187))</f>
        <v>0.7086315789473685</v>
      </c>
      <c r="G187" s="7">
        <f>S187/W187</f>
        <v>3.9408866995073892E-2</v>
      </c>
      <c r="H187" s="7">
        <f>(Y187+Z187)/W187</f>
        <v>4.9261083743842365E-3</v>
      </c>
      <c r="I187" s="7">
        <f>U187/M187</f>
        <v>0.23308270676691728</v>
      </c>
      <c r="J187" s="7">
        <f>(T187+X187)/M187</f>
        <v>5.827067669172932E-2</v>
      </c>
      <c r="K187" s="17">
        <f>(1-B187*0.7635+1-C187*0.7562+1-D187*0.75+1-E187*0.7248+1-F187*0.7021+1-G187*0.6285+H187*0.5884+I187*0.5276+1-J187*0.3663)/11.068</f>
        <v>0.48583003233349487</v>
      </c>
      <c r="L187" s="30">
        <f>K187/0.4909*100</f>
        <v>98.967209682928271</v>
      </c>
      <c r="M187" s="72">
        <v>532</v>
      </c>
      <c r="N187" s="72">
        <v>500</v>
      </c>
      <c r="O187" s="72">
        <v>60</v>
      </c>
      <c r="P187" s="72">
        <v>130</v>
      </c>
      <c r="Q187" s="72">
        <v>41</v>
      </c>
      <c r="R187" s="72">
        <v>4</v>
      </c>
      <c r="S187" s="72">
        <v>8</v>
      </c>
      <c r="T187" s="72">
        <v>24</v>
      </c>
      <c r="U187" s="72">
        <v>124</v>
      </c>
      <c r="V187" s="72">
        <v>0.26</v>
      </c>
      <c r="W187" s="72">
        <v>203</v>
      </c>
      <c r="X187" s="72">
        <v>7</v>
      </c>
      <c r="Y187" s="72">
        <v>0</v>
      </c>
      <c r="Z187" s="72">
        <v>1</v>
      </c>
      <c r="AA187" s="3"/>
    </row>
    <row r="188" spans="1:27" x14ac:dyDescent="0.2">
      <c r="A188" s="74" t="s">
        <v>174</v>
      </c>
      <c r="B188" s="7">
        <f>(P188-S188)/(N188-S188-U188+Z188)</f>
        <v>0.33121019108280253</v>
      </c>
      <c r="C188" s="7">
        <f>W188/M188</f>
        <v>0.3728813559322034</v>
      </c>
      <c r="D188" s="7">
        <f>(Q188+R188+S188)/P188</f>
        <v>0.31034482758620691</v>
      </c>
      <c r="E188" s="7">
        <f>(W188+O188)/M188</f>
        <v>0.48305084745762711</v>
      </c>
      <c r="F188" s="7">
        <f>(W188/N188)+((P188+T188+X188)/(N188+T188+X188+Z188))</f>
        <v>0.77575348627980212</v>
      </c>
      <c r="G188" s="7">
        <f>S188/W188</f>
        <v>6.8181818181818177E-2</v>
      </c>
      <c r="H188" s="7">
        <f>(Y188+Z188)/W188</f>
        <v>2.2727272727272728E-2</v>
      </c>
      <c r="I188" s="7">
        <f>U188/M188</f>
        <v>0.19491525423728814</v>
      </c>
      <c r="J188" s="7">
        <f>(T188+X188)/M188</f>
        <v>0.1059322033898305</v>
      </c>
      <c r="K188" s="17">
        <f>(1-B188*0.7635+1-C188*0.7562+1-D188*0.75+1-E188*0.7248+1-F188*0.7021+1-G188*0.6285+H188*0.5884+I188*0.5276+1-J188*0.3663)/11.068</f>
        <v>0.48537879623127106</v>
      </c>
      <c r="L188" s="30">
        <f>K188/0.4909*100</f>
        <v>98.875289515435128</v>
      </c>
      <c r="M188" s="72">
        <v>236</v>
      </c>
      <c r="N188" s="72">
        <v>209</v>
      </c>
      <c r="O188" s="72">
        <v>26</v>
      </c>
      <c r="P188" s="72">
        <v>58</v>
      </c>
      <c r="Q188" s="72">
        <v>12</v>
      </c>
      <c r="R188" s="72">
        <v>0</v>
      </c>
      <c r="S188" s="72">
        <v>6</v>
      </c>
      <c r="T188" s="72">
        <v>17</v>
      </c>
      <c r="U188" s="72">
        <v>46</v>
      </c>
      <c r="V188" s="72">
        <v>0.27800000000000002</v>
      </c>
      <c r="W188" s="72">
        <v>88</v>
      </c>
      <c r="X188" s="72">
        <v>8</v>
      </c>
      <c r="Y188" s="72">
        <v>2</v>
      </c>
      <c r="Z188" s="72">
        <v>0</v>
      </c>
      <c r="AA188" s="3"/>
    </row>
    <row r="189" spans="1:27" x14ac:dyDescent="0.2">
      <c r="A189" s="74" t="s">
        <v>272</v>
      </c>
      <c r="B189" s="7">
        <f>(P189-S189)/(N189-S189-U189+Z189)</f>
        <v>0.3559322033898305</v>
      </c>
      <c r="C189" s="7">
        <f>W189/M189</f>
        <v>0.4022346368715084</v>
      </c>
      <c r="D189" s="7">
        <f>(Q189+R189+S189)/P189</f>
        <v>0.27659574468085107</v>
      </c>
      <c r="E189" s="7">
        <f>(W189+O189)/M189</f>
        <v>0.52513966480446927</v>
      </c>
      <c r="F189" s="7">
        <f>(W189/N189)+((P189+T189+X189)/(N189+T189+X189+Z189))</f>
        <v>0.78811405985319027</v>
      </c>
      <c r="G189" s="7">
        <f>S189/W189</f>
        <v>6.9444444444444448E-2</v>
      </c>
      <c r="H189" s="7">
        <f>(Y189+Z189)/W189</f>
        <v>6.9444444444444448E-2</v>
      </c>
      <c r="I189" s="7">
        <f>U189/M189</f>
        <v>0.22346368715083798</v>
      </c>
      <c r="J189" s="7">
        <f>(T189+X189)/M189</f>
        <v>7.2625698324022353E-2</v>
      </c>
      <c r="K189" s="17">
        <f>(1-B189*0.7635+1-C189*0.7562+1-D189*0.75+1-E189*0.7248+1-F189*0.7021+1-G189*0.6285+H189*0.5884+I189*0.5276+1-J189*0.3663)/11.068</f>
        <v>0.48528956786666583</v>
      </c>
      <c r="L189" s="30">
        <f>K189/0.4909*100</f>
        <v>98.857113030488037</v>
      </c>
      <c r="M189" s="72">
        <v>179</v>
      </c>
      <c r="N189" s="72">
        <v>161</v>
      </c>
      <c r="O189" s="72">
        <v>22</v>
      </c>
      <c r="P189" s="72">
        <v>47</v>
      </c>
      <c r="Q189" s="72">
        <v>6</v>
      </c>
      <c r="R189" s="72">
        <v>2</v>
      </c>
      <c r="S189" s="72">
        <v>5</v>
      </c>
      <c r="T189" s="72">
        <v>12</v>
      </c>
      <c r="U189" s="72">
        <v>40</v>
      </c>
      <c r="V189" s="72">
        <v>0.29199999999999998</v>
      </c>
      <c r="W189" s="72">
        <v>72</v>
      </c>
      <c r="X189" s="72">
        <v>1</v>
      </c>
      <c r="Y189" s="72">
        <v>3</v>
      </c>
      <c r="Z189" s="72">
        <v>2</v>
      </c>
      <c r="AA189" s="3"/>
    </row>
    <row r="190" spans="1:27" x14ac:dyDescent="0.2">
      <c r="A190" s="74" t="s">
        <v>152</v>
      </c>
      <c r="B190" s="7">
        <f>(P190-S190)/(N190-S190-U190+Z190)</f>
        <v>0.2655367231638418</v>
      </c>
      <c r="C190" s="7">
        <f>W190/M190</f>
        <v>0.34027777777777779</v>
      </c>
      <c r="D190" s="7">
        <f>(Q190+R190+S190)/P190</f>
        <v>0.42857142857142855</v>
      </c>
      <c r="E190" s="7">
        <f>(W190+O190)/M190</f>
        <v>0.47569444444444442</v>
      </c>
      <c r="F190" s="7">
        <f>(W190/N190)+((P190+T190+X190)/(N190+T190+X190+Z190))</f>
        <v>0.7532810685249709</v>
      </c>
      <c r="G190" s="7">
        <f>S190/W190</f>
        <v>9.1836734693877556E-2</v>
      </c>
      <c r="H190" s="7">
        <f>(Y190+Z190)/W190</f>
        <v>5.1020408163265307E-2</v>
      </c>
      <c r="I190" s="7">
        <f>U190/M190</f>
        <v>0.2013888888888889</v>
      </c>
      <c r="J190" s="7">
        <f>(T190+X190)/M190</f>
        <v>0.14930555555555555</v>
      </c>
      <c r="K190" s="17">
        <f>(1-B190*0.7635+1-C190*0.7562+1-D190*0.75+1-E190*0.7248+1-F190*0.7021+1-G190*0.6285+H190*0.5884+I190*0.5276+1-J190*0.3663)/11.068</f>
        <v>0.4850666142502264</v>
      </c>
      <c r="L190" s="30">
        <f>K190/0.4909*100</f>
        <v>98.81169571200374</v>
      </c>
      <c r="M190" s="72">
        <v>288</v>
      </c>
      <c r="N190" s="72">
        <v>240</v>
      </c>
      <c r="O190" s="72">
        <v>39</v>
      </c>
      <c r="P190" s="72">
        <v>56</v>
      </c>
      <c r="Q190" s="72">
        <v>15</v>
      </c>
      <c r="R190" s="72">
        <v>0</v>
      </c>
      <c r="S190" s="72">
        <v>9</v>
      </c>
      <c r="T190" s="72">
        <v>35</v>
      </c>
      <c r="U190" s="72">
        <v>58</v>
      </c>
      <c r="V190" s="72">
        <v>0.23300000000000001</v>
      </c>
      <c r="W190" s="72">
        <v>98</v>
      </c>
      <c r="X190" s="72">
        <v>8</v>
      </c>
      <c r="Y190" s="72">
        <v>1</v>
      </c>
      <c r="Z190" s="72">
        <v>4</v>
      </c>
      <c r="AA190" s="3"/>
    </row>
    <row r="191" spans="1:27" x14ac:dyDescent="0.2">
      <c r="A191" s="74" t="s">
        <v>40</v>
      </c>
      <c r="B191" s="7">
        <f>(P191-S191)/(N191-S191-U191+Z191)</f>
        <v>0.27936507936507937</v>
      </c>
      <c r="C191" s="7">
        <f>W191/M191</f>
        <v>0.3881453154875717</v>
      </c>
      <c r="D191" s="7">
        <f>(Q191+R191+S191)/P191</f>
        <v>0.42727272727272725</v>
      </c>
      <c r="E191" s="7">
        <f>(W191+O191)/M191</f>
        <v>0.50286806883365198</v>
      </c>
      <c r="F191" s="7">
        <f>(W191/N191)+((P191+T191+X191)/(N191+T191+X191+Z191))</f>
        <v>0.71027298850574705</v>
      </c>
      <c r="G191" s="7">
        <f>S191/W191</f>
        <v>0.10837438423645321</v>
      </c>
      <c r="H191" s="7">
        <f>(Y191+Z191)/W191</f>
        <v>1.4778325123152709E-2</v>
      </c>
      <c r="I191" s="7">
        <f>U191/M191</f>
        <v>0.27724665391969405</v>
      </c>
      <c r="J191" s="7">
        <f>(T191+X191)/M191</f>
        <v>7.6481835564053538E-2</v>
      </c>
      <c r="K191" s="17">
        <f>(1-B191*0.7635+1-C191*0.7562+1-D191*0.75+1-E191*0.7248+1-F191*0.7021+1-G191*0.6285+H191*0.5884+I191*0.5276+1-J191*0.3663)/11.068</f>
        <v>0.48503935594585912</v>
      </c>
      <c r="L191" s="30">
        <f>K191/0.4909*100</f>
        <v>98.806142991619296</v>
      </c>
      <c r="M191" s="72">
        <v>523</v>
      </c>
      <c r="N191" s="72">
        <v>480</v>
      </c>
      <c r="O191" s="72">
        <v>60</v>
      </c>
      <c r="P191" s="72">
        <v>110</v>
      </c>
      <c r="Q191" s="72">
        <v>23</v>
      </c>
      <c r="R191" s="72">
        <v>2</v>
      </c>
      <c r="S191" s="72">
        <v>22</v>
      </c>
      <c r="T191" s="72">
        <v>39</v>
      </c>
      <c r="U191" s="72">
        <v>145</v>
      </c>
      <c r="V191" s="72">
        <v>0.22900000000000001</v>
      </c>
      <c r="W191" s="72">
        <v>203</v>
      </c>
      <c r="X191" s="72">
        <v>1</v>
      </c>
      <c r="Y191" s="72">
        <v>1</v>
      </c>
      <c r="Z191" s="72">
        <v>2</v>
      </c>
      <c r="AA191" s="3"/>
    </row>
    <row r="192" spans="1:27" x14ac:dyDescent="0.2">
      <c r="A192" s="74" t="s">
        <v>59</v>
      </c>
      <c r="B192" s="7">
        <f>(P192-S192)/(N192-S192-U192+Z192)</f>
        <v>0.30933333333333335</v>
      </c>
      <c r="C192" s="7">
        <f>W192/M192</f>
        <v>0.40442655935613681</v>
      </c>
      <c r="D192" s="7">
        <f>(Q192+R192+S192)/P192</f>
        <v>0.31782945736434109</v>
      </c>
      <c r="E192" s="7">
        <f>(W192+O192)/M192</f>
        <v>0.50905432595573441</v>
      </c>
      <c r="F192" s="7">
        <f>(W192/N192)+((P192+T192+X192)/(N192+T192+X192+Z192))</f>
        <v>0.74614136431492173</v>
      </c>
      <c r="G192" s="7">
        <f>S192/W192</f>
        <v>6.4676616915422883E-2</v>
      </c>
      <c r="H192" s="7">
        <f>(Y192+Z192)/W192</f>
        <v>2.4875621890547265E-2</v>
      </c>
      <c r="I192" s="7">
        <f>U192/M192</f>
        <v>0.16498993963782696</v>
      </c>
      <c r="J192" s="7">
        <f>(T192+X192)/M192</f>
        <v>5.4325955734406441E-2</v>
      </c>
      <c r="K192" s="17">
        <f>(1-B192*0.7635+1-C192*0.7562+1-D192*0.75+1-E192*0.7248+1-F192*0.7021+1-G192*0.6285+H192*0.5884+I192*0.5276+1-J192*0.3663)/11.068</f>
        <v>0.48499573294270593</v>
      </c>
      <c r="L192" s="30">
        <f>K192/0.4909*100</f>
        <v>98.797256659748612</v>
      </c>
      <c r="M192" s="72">
        <v>497</v>
      </c>
      <c r="N192" s="72">
        <v>465</v>
      </c>
      <c r="O192" s="72">
        <v>52</v>
      </c>
      <c r="P192" s="72">
        <v>129</v>
      </c>
      <c r="Q192" s="72">
        <v>23</v>
      </c>
      <c r="R192" s="72">
        <v>5</v>
      </c>
      <c r="S192" s="72">
        <v>13</v>
      </c>
      <c r="T192" s="72">
        <v>25</v>
      </c>
      <c r="U192" s="72">
        <v>82</v>
      </c>
      <c r="V192" s="72">
        <v>0.27700000000000002</v>
      </c>
      <c r="W192" s="72">
        <v>201</v>
      </c>
      <c r="X192" s="72">
        <v>2</v>
      </c>
      <c r="Y192" s="72">
        <v>0</v>
      </c>
      <c r="Z192" s="72">
        <v>5</v>
      </c>
      <c r="AA192" s="3"/>
    </row>
    <row r="193" spans="1:27" x14ac:dyDescent="0.2">
      <c r="A193" s="74" t="s">
        <v>77</v>
      </c>
      <c r="B193" s="7">
        <f>(P193-S193)/(N193-S193-U193+Z193)</f>
        <v>0.28321678321678323</v>
      </c>
      <c r="C193" s="7">
        <f>W193/M193</f>
        <v>0.38530066815144765</v>
      </c>
      <c r="D193" s="7">
        <f>(Q193+R193+S193)/P193</f>
        <v>0.40816326530612246</v>
      </c>
      <c r="E193" s="7">
        <f>(W193+O193)/M193</f>
        <v>0.49888641425389757</v>
      </c>
      <c r="F193" s="7">
        <f>(W193/N193)+((P193+T193+X193)/(N193+T193+X193+Z193))</f>
        <v>0.72640071077571078</v>
      </c>
      <c r="G193" s="7">
        <f>S193/W193</f>
        <v>9.8265895953757232E-2</v>
      </c>
      <c r="H193" s="7">
        <f>(Y193+Z193)/W193</f>
        <v>2.8901734104046242E-2</v>
      </c>
      <c r="I193" s="7">
        <f>U193/M193</f>
        <v>0.24053452115812918</v>
      </c>
      <c r="J193" s="7">
        <f>(T193+X193)/M193</f>
        <v>8.2405345211581285E-2</v>
      </c>
      <c r="K193" s="17">
        <f>(1-B193*0.7635+1-C193*0.7562+1-D193*0.75+1-E193*0.7248+1-F193*0.7021+1-G193*0.6285+H193*0.5884+I193*0.5276+1-J193*0.3663)/11.068</f>
        <v>0.48487937837399075</v>
      </c>
      <c r="L193" s="30">
        <f>K193/0.4909*100</f>
        <v>98.773554364227081</v>
      </c>
      <c r="M193" s="72">
        <v>449</v>
      </c>
      <c r="N193" s="72">
        <v>407</v>
      </c>
      <c r="O193" s="72">
        <v>51</v>
      </c>
      <c r="P193" s="72">
        <v>98</v>
      </c>
      <c r="Q193" s="72">
        <v>22</v>
      </c>
      <c r="R193" s="72">
        <v>1</v>
      </c>
      <c r="S193" s="72">
        <v>17</v>
      </c>
      <c r="T193" s="72">
        <v>32</v>
      </c>
      <c r="U193" s="72">
        <v>108</v>
      </c>
      <c r="V193" s="72">
        <v>0.24099999999999999</v>
      </c>
      <c r="W193" s="72">
        <v>173</v>
      </c>
      <c r="X193" s="72">
        <v>5</v>
      </c>
      <c r="Y193" s="72">
        <v>1</v>
      </c>
      <c r="Z193" s="72">
        <v>4</v>
      </c>
      <c r="AA193" s="3"/>
    </row>
    <row r="194" spans="1:27" x14ac:dyDescent="0.2">
      <c r="A194" s="74" t="s">
        <v>293</v>
      </c>
      <c r="B194" s="7">
        <f>(P194-S194)/(N194-S194-U194+Z194)</f>
        <v>0.25</v>
      </c>
      <c r="C194" s="7">
        <f>W194/M194</f>
        <v>0.40229885057471265</v>
      </c>
      <c r="D194" s="7">
        <f>(Q194+R194+S194)/P194</f>
        <v>0.35135135135135137</v>
      </c>
      <c r="E194" s="7">
        <f>(W194+O194)/M194</f>
        <v>0.56321839080459768</v>
      </c>
      <c r="F194" s="7">
        <f>(W194/N194)+((P194+T194+X194)/(N194+T194+X194+Z194))</f>
        <v>0.73039429652262466</v>
      </c>
      <c r="G194" s="25">
        <f>S194/W194</f>
        <v>0.14285714285714285</v>
      </c>
      <c r="H194" s="7">
        <f>(Y194+Z194)/W194</f>
        <v>4.2857142857142858E-2</v>
      </c>
      <c r="I194" s="7">
        <f>U194/M194</f>
        <v>0.2471264367816092</v>
      </c>
      <c r="J194" s="7">
        <f>(T194+X194)/M194</f>
        <v>7.4712643678160925E-2</v>
      </c>
      <c r="K194" s="17">
        <f>(1-B194*0.7635+1-C194*0.7562+1-D194*0.75+1-E194*0.7248+1-F194*0.7021+1-G194*0.6285+H194*0.5884+I194*0.5276+1-J194*0.3663)/11.068</f>
        <v>0.4841715455074338</v>
      </c>
      <c r="L194" s="30">
        <f>K194/0.4909*100</f>
        <v>98.629363517505354</v>
      </c>
      <c r="M194" s="72">
        <v>174</v>
      </c>
      <c r="N194" s="72">
        <v>158</v>
      </c>
      <c r="O194" s="72">
        <v>28</v>
      </c>
      <c r="P194" s="72">
        <v>37</v>
      </c>
      <c r="Q194" s="72">
        <v>3</v>
      </c>
      <c r="R194" s="72">
        <v>0</v>
      </c>
      <c r="S194" s="72">
        <v>10</v>
      </c>
      <c r="T194" s="72">
        <v>11</v>
      </c>
      <c r="U194" s="72">
        <v>43</v>
      </c>
      <c r="V194" s="72">
        <v>0.23400000000000001</v>
      </c>
      <c r="W194" s="72">
        <v>70</v>
      </c>
      <c r="X194" s="72">
        <v>2</v>
      </c>
      <c r="Y194" s="72">
        <v>0</v>
      </c>
      <c r="Z194" s="72">
        <v>3</v>
      </c>
      <c r="AA194" s="3"/>
    </row>
    <row r="195" spans="1:27" x14ac:dyDescent="0.2">
      <c r="A195" s="74" t="s">
        <v>182</v>
      </c>
      <c r="B195" s="7">
        <f>(P195-S195)/(N195-S195-U195+Z195)</f>
        <v>0.32885906040268459</v>
      </c>
      <c r="C195" s="7">
        <f>W195/M195</f>
        <v>0.39461883408071746</v>
      </c>
      <c r="D195" s="7">
        <f>(Q195+R195+S195)/P195</f>
        <v>0.32142857142857145</v>
      </c>
      <c r="E195" s="7">
        <f>(W195+O195)/M195</f>
        <v>0.49327354260089684</v>
      </c>
      <c r="F195" s="7">
        <f>(W195/N195)+((P195+T195+X195)/(N195+T195+X195+Z195))</f>
        <v>0.77417458163726827</v>
      </c>
      <c r="G195" s="7">
        <f>S195/W195</f>
        <v>7.9545454545454544E-2</v>
      </c>
      <c r="H195" s="7">
        <f>(Y195+Z195)/W195</f>
        <v>3.4090909090909088E-2</v>
      </c>
      <c r="I195" s="7">
        <f>U195/M195</f>
        <v>0.20627802690582961</v>
      </c>
      <c r="J195" s="7">
        <f>(T195+X195)/M195</f>
        <v>8.0717488789237665E-2</v>
      </c>
      <c r="K195" s="17">
        <f>(1-B195*0.7635+1-C195*0.7562+1-D195*0.75+1-E195*0.7248+1-F195*0.7021+1-G195*0.6285+H195*0.5884+I195*0.5276+1-J195*0.3663)/11.068</f>
        <v>0.48407043030483543</v>
      </c>
      <c r="L195" s="30">
        <f>K195/0.4909*100</f>
        <v>98.608765594792303</v>
      </c>
      <c r="M195" s="72">
        <v>223</v>
      </c>
      <c r="N195" s="72">
        <v>201</v>
      </c>
      <c r="O195" s="72">
        <v>22</v>
      </c>
      <c r="P195" s="72">
        <v>56</v>
      </c>
      <c r="Q195" s="72">
        <v>11</v>
      </c>
      <c r="R195" s="72">
        <v>0</v>
      </c>
      <c r="S195" s="72">
        <v>7</v>
      </c>
      <c r="T195" s="72">
        <v>14</v>
      </c>
      <c r="U195" s="72">
        <v>46</v>
      </c>
      <c r="V195" s="72">
        <v>0.27900000000000003</v>
      </c>
      <c r="W195" s="72">
        <v>88</v>
      </c>
      <c r="X195" s="72">
        <v>4</v>
      </c>
      <c r="Y195" s="72">
        <v>2</v>
      </c>
      <c r="Z195" s="72">
        <v>1</v>
      </c>
      <c r="AA195" s="3"/>
    </row>
    <row r="196" spans="1:27" x14ac:dyDescent="0.2">
      <c r="A196" s="74" t="s">
        <v>153</v>
      </c>
      <c r="B196" s="7">
        <f>(P196-S196)/(N196-S196-U196+Z196)</f>
        <v>0.2864864864864865</v>
      </c>
      <c r="C196" s="7">
        <f>W196/M196</f>
        <v>0.34722222222222221</v>
      </c>
      <c r="D196" s="7">
        <f>(Q196+R196+S196)/P196</f>
        <v>0.36065573770491804</v>
      </c>
      <c r="E196" s="7">
        <f>(W196+O196)/M196</f>
        <v>0.4826388888888889</v>
      </c>
      <c r="F196" s="7">
        <f>(W196/N196)+((P196+T196+X196)/(N196+T196+X196+Z196))</f>
        <v>0.77389197172395008</v>
      </c>
      <c r="G196" s="7">
        <f>S196/W196</f>
        <v>0.08</v>
      </c>
      <c r="H196" s="7">
        <f>(Y196+Z196)/W196</f>
        <v>0.02</v>
      </c>
      <c r="I196" s="7">
        <f>U196/M196</f>
        <v>0.17708333333333334</v>
      </c>
      <c r="J196" s="7">
        <f>(T196+X196)/M196</f>
        <v>0.14930555555555555</v>
      </c>
      <c r="K196" s="17">
        <f>(1-B196*0.7635+1-C196*0.7562+1-D196*0.75+1-E196*0.7248+1-F196*0.7021+1-G196*0.6285+H196*0.5884+I196*0.5276+1-J196*0.3663)/11.068</f>
        <v>0.48385134093757226</v>
      </c>
      <c r="L196" s="30">
        <f>K196/0.4909*100</f>
        <v>98.564135452754584</v>
      </c>
      <c r="M196" s="72">
        <v>288</v>
      </c>
      <c r="N196" s="72">
        <v>243</v>
      </c>
      <c r="O196" s="72">
        <v>39</v>
      </c>
      <c r="P196" s="72">
        <v>61</v>
      </c>
      <c r="Q196" s="72">
        <v>13</v>
      </c>
      <c r="R196" s="72">
        <v>1</v>
      </c>
      <c r="S196" s="72">
        <v>8</v>
      </c>
      <c r="T196" s="72">
        <v>37</v>
      </c>
      <c r="U196" s="72">
        <v>51</v>
      </c>
      <c r="V196" s="72">
        <v>0.251</v>
      </c>
      <c r="W196" s="72">
        <v>100</v>
      </c>
      <c r="X196" s="72">
        <v>6</v>
      </c>
      <c r="Y196" s="72">
        <v>1</v>
      </c>
      <c r="Z196" s="72">
        <v>1</v>
      </c>
      <c r="AA196" s="3"/>
    </row>
    <row r="197" spans="1:27" x14ac:dyDescent="0.2">
      <c r="A197" s="74" t="s">
        <v>308</v>
      </c>
      <c r="B197" s="7">
        <f>(P197-S197)/(N197-S197-U197+Z197)</f>
        <v>0.33884297520661155</v>
      </c>
      <c r="C197" s="7">
        <f>W197/M197</f>
        <v>0.37058823529411766</v>
      </c>
      <c r="D197" s="7">
        <f>(Q197+R197+S197)/P197</f>
        <v>0.22222222222222221</v>
      </c>
      <c r="E197" s="7">
        <f>(W197+O197)/M197</f>
        <v>0.52352941176470591</v>
      </c>
      <c r="F197" s="7">
        <f>(W197/N197)+((P197+T197+X197)/(N197+T197+X197+Z197))</f>
        <v>0.80517173312277923</v>
      </c>
      <c r="G197" s="7">
        <f>S197/W197</f>
        <v>6.3492063492063489E-2</v>
      </c>
      <c r="H197" s="7">
        <f>(Y197+Z197)/W197</f>
        <v>1.5873015873015872E-2</v>
      </c>
      <c r="I197" s="7">
        <f>U197/M197</f>
        <v>0.14705882352941177</v>
      </c>
      <c r="J197" s="7">
        <f>(T197+X197)/M197</f>
        <v>0.11764705882352941</v>
      </c>
      <c r="K197" s="17">
        <f>(1-B197*0.7635+1-C197*0.7562+1-D197*0.75+1-E197*0.7248+1-F197*0.7021+1-G197*0.6285+H197*0.5884+I197*0.5276+1-J197*0.3663)/11.068</f>
        <v>0.4836963990823176</v>
      </c>
      <c r="L197" s="30">
        <f>K197/0.4909*100</f>
        <v>98.532572638483927</v>
      </c>
      <c r="M197" s="72">
        <v>170</v>
      </c>
      <c r="N197" s="72">
        <v>149</v>
      </c>
      <c r="O197" s="72">
        <v>26</v>
      </c>
      <c r="P197" s="72">
        <v>45</v>
      </c>
      <c r="Q197" s="72">
        <v>6</v>
      </c>
      <c r="R197" s="72">
        <v>0</v>
      </c>
      <c r="S197" s="72">
        <v>4</v>
      </c>
      <c r="T197" s="72">
        <v>16</v>
      </c>
      <c r="U197" s="72">
        <v>25</v>
      </c>
      <c r="V197" s="72">
        <v>0.30199999999999999</v>
      </c>
      <c r="W197" s="72">
        <v>63</v>
      </c>
      <c r="X197" s="72">
        <v>4</v>
      </c>
      <c r="Y197" s="72">
        <v>0</v>
      </c>
      <c r="Z197" s="72">
        <v>1</v>
      </c>
      <c r="AA197" s="3"/>
    </row>
    <row r="198" spans="1:27" x14ac:dyDescent="0.2">
      <c r="A198" s="74" t="s">
        <v>199</v>
      </c>
      <c r="B198" s="7">
        <f>(P198-S198)/(N198-S198-U198+Z198)</f>
        <v>0.22222222222222221</v>
      </c>
      <c r="C198" s="7">
        <f>W198/M198</f>
        <v>0.37674418604651161</v>
      </c>
      <c r="D198" s="7">
        <f>(Q198+R198+S198)/P198</f>
        <v>0.41860465116279072</v>
      </c>
      <c r="E198" s="7">
        <f>(W198+O198)/M198</f>
        <v>0.49302325581395351</v>
      </c>
      <c r="F198" s="7">
        <f>(W198/N198)+((P198+T198+X198)/(N198+T198+X198+Z198))</f>
        <v>0.7209404205607477</v>
      </c>
      <c r="G198" s="7">
        <f>S198/W198</f>
        <v>0.1111111111111111</v>
      </c>
      <c r="H198" s="7">
        <f>(Y198+Z198)/W198</f>
        <v>2.4691358024691357E-2</v>
      </c>
      <c r="I198" s="7">
        <f>U198/M198</f>
        <v>0.14418604651162792</v>
      </c>
      <c r="J198" s="7">
        <f>(T198+X198)/M198</f>
        <v>9.7674418604651161E-2</v>
      </c>
      <c r="K198" s="17">
        <f>(1-B198*0.7635+1-C198*0.7562+1-D198*0.75+1-E198*0.7248+1-F198*0.7021+1-G198*0.6285+H198*0.5884+I198*0.5276+1-J198*0.3663)/11.068</f>
        <v>0.48364292073692267</v>
      </c>
      <c r="L198" s="30">
        <f>K198/0.4909*100</f>
        <v>98.52167869971943</v>
      </c>
      <c r="M198" s="72">
        <v>215</v>
      </c>
      <c r="N198" s="72">
        <v>192</v>
      </c>
      <c r="O198" s="72">
        <v>25</v>
      </c>
      <c r="P198" s="72">
        <v>43</v>
      </c>
      <c r="Q198" s="72">
        <v>7</v>
      </c>
      <c r="R198" s="72">
        <v>2</v>
      </c>
      <c r="S198" s="72">
        <v>9</v>
      </c>
      <c r="T198" s="72">
        <v>19</v>
      </c>
      <c r="U198" s="72">
        <v>31</v>
      </c>
      <c r="V198" s="72">
        <v>0.224</v>
      </c>
      <c r="W198" s="72">
        <v>81</v>
      </c>
      <c r="X198" s="72">
        <v>2</v>
      </c>
      <c r="Y198" s="72">
        <v>1</v>
      </c>
      <c r="Z198" s="72">
        <v>1</v>
      </c>
      <c r="AA198" s="3"/>
    </row>
    <row r="199" spans="1:27" x14ac:dyDescent="0.2">
      <c r="A199" s="74" t="s">
        <v>160</v>
      </c>
      <c r="B199" s="7">
        <f>(P199-S199)/(N199-S199-U199+Z199)</f>
        <v>0.26153846153846155</v>
      </c>
      <c r="C199" s="7">
        <f>W199/M199</f>
        <v>0.40221402214022139</v>
      </c>
      <c r="D199" s="7">
        <f>(Q199+R199+S199)/P199</f>
        <v>0.44262295081967212</v>
      </c>
      <c r="E199" s="7">
        <f>(W199+O199)/M199</f>
        <v>0.50553505535055354</v>
      </c>
      <c r="F199" s="7">
        <f>(W199/N199)+((P199+T199+X199)/(N199+T199+X199+Z199))</f>
        <v>0.70969324059211703</v>
      </c>
      <c r="G199" s="7">
        <f>S199/W199</f>
        <v>9.1743119266055051E-2</v>
      </c>
      <c r="H199" s="7">
        <f>(Y199+Z199)/W199</f>
        <v>5.5045871559633031E-2</v>
      </c>
      <c r="I199" s="7">
        <f>U199/M199</f>
        <v>0.18081180811808117</v>
      </c>
      <c r="J199" s="7">
        <f>(T199+X199)/M199</f>
        <v>4.797047970479705E-2</v>
      </c>
      <c r="K199" s="17">
        <f>(1-B199*0.7635+1-C199*0.7562+1-D199*0.75+1-E199*0.7248+1-F199*0.7021+1-G199*0.6285+H199*0.5884+I199*0.5276+1-J199*0.3663)/11.068</f>
        <v>0.48356158829369306</v>
      </c>
      <c r="L199" s="30">
        <f>K199/0.4909*100</f>
        <v>98.505110672986973</v>
      </c>
      <c r="M199" s="72">
        <v>271</v>
      </c>
      <c r="N199" s="72">
        <v>252</v>
      </c>
      <c r="O199" s="72">
        <v>28</v>
      </c>
      <c r="P199" s="72">
        <v>61</v>
      </c>
      <c r="Q199" s="72">
        <v>16</v>
      </c>
      <c r="R199" s="72">
        <v>1</v>
      </c>
      <c r="S199" s="72">
        <v>10</v>
      </c>
      <c r="T199" s="72">
        <v>12</v>
      </c>
      <c r="U199" s="72">
        <v>49</v>
      </c>
      <c r="V199" s="72">
        <v>0.24199999999999999</v>
      </c>
      <c r="W199" s="72">
        <v>109</v>
      </c>
      <c r="X199" s="72">
        <v>1</v>
      </c>
      <c r="Y199" s="72">
        <v>4</v>
      </c>
      <c r="Z199" s="72">
        <v>2</v>
      </c>
      <c r="AA199" s="3"/>
    </row>
    <row r="200" spans="1:27" x14ac:dyDescent="0.2">
      <c r="A200" s="74" t="s">
        <v>94</v>
      </c>
      <c r="B200" s="7">
        <f>(P200-S200)/(N200-S200-U200+Z200)</f>
        <v>0.33695652173913043</v>
      </c>
      <c r="C200" s="7">
        <f>W200/M200</f>
        <v>0.40095465393794749</v>
      </c>
      <c r="D200" s="7">
        <f>(Q200+R200+S200)/P200</f>
        <v>0.31132075471698112</v>
      </c>
      <c r="E200" s="7">
        <f>(W200+O200)/M200</f>
        <v>0.5178997613365155</v>
      </c>
      <c r="F200" s="7">
        <f>(W200/N200)+((P200+T200+X200)/(N200+T200+X200+Z200))</f>
        <v>0.76107750087879966</v>
      </c>
      <c r="G200" s="7">
        <f>S200/W200</f>
        <v>7.7380952380952384E-2</v>
      </c>
      <c r="H200" s="7">
        <f>(Y200+Z200)/W200</f>
        <v>5.9523809523809521E-3</v>
      </c>
      <c r="I200" s="7">
        <f>U200/M200</f>
        <v>0.23627684964200477</v>
      </c>
      <c r="J200" s="7">
        <f>(T200+X200)/M200</f>
        <v>7.3985680190930783E-2</v>
      </c>
      <c r="K200" s="17">
        <f>(1-B200*0.7635+1-C200*0.7562+1-D200*0.75+1-E200*0.7248+1-F200*0.7021+1-G200*0.6285+H200*0.5884+I200*0.5276+1-J200*0.3663)/11.068</f>
        <v>0.48326184708357312</v>
      </c>
      <c r="L200" s="30">
        <f>K200/0.4909*100</f>
        <v>98.444051147600959</v>
      </c>
      <c r="M200" s="72">
        <v>419</v>
      </c>
      <c r="N200" s="72">
        <v>387</v>
      </c>
      <c r="O200" s="72">
        <v>49</v>
      </c>
      <c r="P200" s="72">
        <v>106</v>
      </c>
      <c r="Q200" s="72">
        <v>17</v>
      </c>
      <c r="R200" s="72">
        <v>3</v>
      </c>
      <c r="S200" s="72">
        <v>13</v>
      </c>
      <c r="T200" s="72">
        <v>26</v>
      </c>
      <c r="U200" s="72">
        <v>99</v>
      </c>
      <c r="V200" s="72">
        <v>0.27400000000000002</v>
      </c>
      <c r="W200" s="72">
        <v>168</v>
      </c>
      <c r="X200" s="72">
        <v>5</v>
      </c>
      <c r="Y200" s="72">
        <v>0</v>
      </c>
      <c r="Z200" s="72">
        <v>1</v>
      </c>
      <c r="AA200" s="3"/>
    </row>
    <row r="201" spans="1:27" x14ac:dyDescent="0.2">
      <c r="A201" s="74" t="s">
        <v>180</v>
      </c>
      <c r="B201" s="7">
        <f>(P201-S201)/(N201-S201-U201+Z201)</f>
        <v>0.35256410256410259</v>
      </c>
      <c r="C201" s="7">
        <f>W201/M201</f>
        <v>0.37333333333333335</v>
      </c>
      <c r="D201" s="7">
        <f>(Q201+R201+S201)/P201</f>
        <v>0.28813559322033899</v>
      </c>
      <c r="E201" s="7">
        <f>(W201+O201)/M201</f>
        <v>0.55111111111111111</v>
      </c>
      <c r="F201" s="7">
        <f>(W201/N201)+((P201+T201+X201)/(N201+T201+X201+Z201))</f>
        <v>0.78371769562096194</v>
      </c>
      <c r="G201" s="7">
        <f>S201/W201</f>
        <v>4.7619047619047616E-2</v>
      </c>
      <c r="H201" s="7">
        <f>(Y201+Z201)/W201</f>
        <v>4.7619047619047616E-2</v>
      </c>
      <c r="I201" s="7">
        <f>U201/M201</f>
        <v>0.18666666666666668</v>
      </c>
      <c r="J201" s="7">
        <f>(T201+X201)/M201</f>
        <v>9.7777777777777783E-2</v>
      </c>
      <c r="K201" s="17">
        <f>(1-B201*0.7635+1-C201*0.7562+1-D201*0.75+1-E201*0.7248+1-F201*0.7021+1-G201*0.6285+H201*0.5884+I201*0.5276+1-J201*0.3663)/11.068</f>
        <v>0.48278525733695216</v>
      </c>
      <c r="L201" s="30">
        <f>K201/0.4909*100</f>
        <v>98.346966253198644</v>
      </c>
      <c r="M201" s="72">
        <v>225</v>
      </c>
      <c r="N201" s="72">
        <v>199</v>
      </c>
      <c r="O201" s="72">
        <v>40</v>
      </c>
      <c r="P201" s="72">
        <v>59</v>
      </c>
      <c r="Q201" s="72">
        <v>13</v>
      </c>
      <c r="R201" s="72">
        <v>0</v>
      </c>
      <c r="S201" s="72">
        <v>4</v>
      </c>
      <c r="T201" s="72">
        <v>17</v>
      </c>
      <c r="U201" s="72">
        <v>42</v>
      </c>
      <c r="V201" s="72">
        <v>0.29599999999999999</v>
      </c>
      <c r="W201" s="72">
        <v>84</v>
      </c>
      <c r="X201" s="72">
        <v>5</v>
      </c>
      <c r="Y201" s="72">
        <v>1</v>
      </c>
      <c r="Z201" s="72">
        <v>3</v>
      </c>
      <c r="AA201" s="3"/>
    </row>
    <row r="202" spans="1:27" x14ac:dyDescent="0.2">
      <c r="A202" s="74" t="s">
        <v>101</v>
      </c>
      <c r="B202" s="7">
        <f>(P202-S202)/(N202-S202-U202+Z202)</f>
        <v>0.26893939393939392</v>
      </c>
      <c r="C202" s="7">
        <f>W202/M202</f>
        <v>0.39950372208436724</v>
      </c>
      <c r="D202" s="7">
        <f>(Q202+R202+S202)/P202</f>
        <v>0.40909090909090912</v>
      </c>
      <c r="E202" s="7">
        <f>(W202+O202)/M202</f>
        <v>0.52357320099255578</v>
      </c>
      <c r="F202" s="7">
        <f>(W202/N202)+((P202+T202+X202)/(N202+T202+X202+Z202))</f>
        <v>0.71469313482216701</v>
      </c>
      <c r="G202" s="7">
        <f>S202/W202</f>
        <v>0.10559006211180125</v>
      </c>
      <c r="H202" s="7">
        <f>(Y202+Z202)/W202</f>
        <v>6.2111801242236021E-3</v>
      </c>
      <c r="I202" s="7">
        <f>U202/M202</f>
        <v>0.23573200992555832</v>
      </c>
      <c r="J202" s="7">
        <f>(T202+X202)/M202</f>
        <v>6.699751861042183E-2</v>
      </c>
      <c r="K202" s="17">
        <f>(1-B202*0.7635+1-C202*0.7562+1-D202*0.75+1-E202*0.7248+1-F202*0.7021+1-G202*0.6285+H202*0.5884+I202*0.5276+1-J202*0.3663)/11.068</f>
        <v>0.48261585579584365</v>
      </c>
      <c r="L202" s="30">
        <f>K202/0.4909*100</f>
        <v>98.312457892818017</v>
      </c>
      <c r="M202" s="72">
        <v>403</v>
      </c>
      <c r="N202" s="72">
        <v>375</v>
      </c>
      <c r="O202" s="72">
        <v>50</v>
      </c>
      <c r="P202" s="72">
        <v>88</v>
      </c>
      <c r="Q202" s="72">
        <v>16</v>
      </c>
      <c r="R202" s="72">
        <v>3</v>
      </c>
      <c r="S202" s="72">
        <v>17</v>
      </c>
      <c r="T202" s="72">
        <v>25</v>
      </c>
      <c r="U202" s="72">
        <v>95</v>
      </c>
      <c r="V202" s="72">
        <v>0.23499999999999999</v>
      </c>
      <c r="W202" s="72">
        <v>161</v>
      </c>
      <c r="X202" s="72">
        <v>2</v>
      </c>
      <c r="Y202" s="72">
        <v>0</v>
      </c>
      <c r="Z202" s="72">
        <v>1</v>
      </c>
      <c r="AA202" s="3"/>
    </row>
    <row r="203" spans="1:27" x14ac:dyDescent="0.2">
      <c r="A203" s="74" t="s">
        <v>284</v>
      </c>
      <c r="B203" s="7">
        <f>(P203-S203)/(N203-S203-U203+Z203)</f>
        <v>0.29906542056074764</v>
      </c>
      <c r="C203" s="7">
        <f>W203/M203</f>
        <v>0.38418079096045199</v>
      </c>
      <c r="D203" s="7">
        <f>(Q203+R203+S203)/P203</f>
        <v>0.38461538461538464</v>
      </c>
      <c r="E203" s="7">
        <f>(W203+O203)/M203</f>
        <v>0.51412429378531077</v>
      </c>
      <c r="F203" s="7">
        <f>(W203/N203)+((P203+T203+X203)/(N203+T203+X203+Z203))</f>
        <v>0.76629588431590656</v>
      </c>
      <c r="G203" s="7">
        <f>S203/W203</f>
        <v>0.10294117647058823</v>
      </c>
      <c r="H203" s="7">
        <f>(Y203+Z203)/W203</f>
        <v>5.8823529411764705E-2</v>
      </c>
      <c r="I203" s="7">
        <f>U203/M203</f>
        <v>0.23728813559322035</v>
      </c>
      <c r="J203" s="7">
        <f>(T203+X203)/M203</f>
        <v>0.10169491525423729</v>
      </c>
      <c r="K203" s="17">
        <f>(1-B203*0.7635+1-C203*0.7562+1-D203*0.75+1-E203*0.7248+1-F203*0.7021+1-G203*0.6285+H203*0.5884+I203*0.5276+1-J203*0.3663)/11.068</f>
        <v>0.48246173459321645</v>
      </c>
      <c r="L203" s="30">
        <f>K203/0.4909*100</f>
        <v>98.281062251622828</v>
      </c>
      <c r="M203" s="72">
        <v>177</v>
      </c>
      <c r="N203" s="72">
        <v>155</v>
      </c>
      <c r="O203" s="72">
        <v>23</v>
      </c>
      <c r="P203" s="72">
        <v>39</v>
      </c>
      <c r="Q203" s="72">
        <v>8</v>
      </c>
      <c r="R203" s="72">
        <v>0</v>
      </c>
      <c r="S203" s="72">
        <v>7</v>
      </c>
      <c r="T203" s="72">
        <v>17</v>
      </c>
      <c r="U203" s="72">
        <v>42</v>
      </c>
      <c r="V203" s="72">
        <v>0.252</v>
      </c>
      <c r="W203" s="72">
        <v>68</v>
      </c>
      <c r="X203" s="72">
        <v>1</v>
      </c>
      <c r="Y203" s="72">
        <v>3</v>
      </c>
      <c r="Z203" s="72">
        <v>1</v>
      </c>
      <c r="AA203" s="3"/>
    </row>
    <row r="204" spans="1:27" x14ac:dyDescent="0.2">
      <c r="A204" s="74" t="s">
        <v>128</v>
      </c>
      <c r="B204" s="7">
        <f>(P204-S204)/(N204-S204-U204+Z204)</f>
        <v>0.27500000000000002</v>
      </c>
      <c r="C204" s="7">
        <f>W204/M204</f>
        <v>0.40922190201729108</v>
      </c>
      <c r="D204" s="7">
        <f>(Q204+R204+S204)/P204</f>
        <v>0.35802469135802467</v>
      </c>
      <c r="E204" s="7">
        <f>(W204+O204)/M204</f>
        <v>0.55331412103746402</v>
      </c>
      <c r="F204" s="7">
        <f>(W204/N204)+((P204+T204+X204)/(N204+T204+X204+Z204))</f>
        <v>0.72510751496342274</v>
      </c>
      <c r="G204" s="7">
        <f>S204/W204</f>
        <v>0.10563380281690141</v>
      </c>
      <c r="H204" s="7">
        <f>(Y204+Z204)/W204</f>
        <v>2.1126760563380281E-2</v>
      </c>
      <c r="I204" s="7">
        <f>U204/M204</f>
        <v>0.21037463976945245</v>
      </c>
      <c r="J204" s="7">
        <f>(T204+X204)/M204</f>
        <v>5.4755043227665709E-2</v>
      </c>
      <c r="K204" s="17">
        <f>(1-B204*0.7635+1-C204*0.7562+1-D204*0.75+1-E204*0.7248+1-F204*0.7021+1-G204*0.6285+H204*0.5884+I204*0.5276+1-J204*0.3663)/11.068</f>
        <v>0.48237281771280921</v>
      </c>
      <c r="L204" s="30">
        <f>K204/0.4909*100</f>
        <v>98.26294921833555</v>
      </c>
      <c r="M204" s="72">
        <v>347</v>
      </c>
      <c r="N204" s="72">
        <v>325</v>
      </c>
      <c r="O204" s="72">
        <v>50</v>
      </c>
      <c r="P204" s="72">
        <v>81</v>
      </c>
      <c r="Q204" s="72">
        <v>12</v>
      </c>
      <c r="R204" s="72">
        <v>2</v>
      </c>
      <c r="S204" s="72">
        <v>15</v>
      </c>
      <c r="T204" s="72">
        <v>18</v>
      </c>
      <c r="U204" s="72">
        <v>73</v>
      </c>
      <c r="V204" s="72">
        <v>0.249</v>
      </c>
      <c r="W204" s="72">
        <v>142</v>
      </c>
      <c r="X204" s="72">
        <v>1</v>
      </c>
      <c r="Y204" s="72">
        <v>0</v>
      </c>
      <c r="Z204" s="72">
        <v>3</v>
      </c>
      <c r="AA204" s="3"/>
    </row>
    <row r="205" spans="1:27" x14ac:dyDescent="0.2">
      <c r="A205" s="74" t="s">
        <v>151</v>
      </c>
      <c r="B205" s="7">
        <f>(P205-S205)/(N205-S205-U205+Z205)</f>
        <v>0.27500000000000002</v>
      </c>
      <c r="C205" s="7">
        <f>W205/M205</f>
        <v>0.38620689655172413</v>
      </c>
      <c r="D205" s="7">
        <f>(Q205+R205+S205)/P205</f>
        <v>0.36363636363636365</v>
      </c>
      <c r="E205" s="7">
        <f>(W205+O205)/M205</f>
        <v>0.5</v>
      </c>
      <c r="F205" s="7">
        <f>(W205/N205)+((P205+T205+X205)/(N205+T205+X205+Z205))</f>
        <v>0.7588213213213213</v>
      </c>
      <c r="G205" s="7">
        <f>S205/W205</f>
        <v>9.8214285714285712E-2</v>
      </c>
      <c r="H205" s="7">
        <f>(Y205+Z205)/W205</f>
        <v>2.6785714285714284E-2</v>
      </c>
      <c r="I205" s="7">
        <f>U205/M205</f>
        <v>0.16896551724137931</v>
      </c>
      <c r="J205" s="7">
        <f>(T205+X205)/M205</f>
        <v>9.6551724137931033E-2</v>
      </c>
      <c r="K205" s="17">
        <f>(1-B205*0.7635+1-C205*0.7562+1-D205*0.75+1-E205*0.7248+1-F205*0.7021+1-G205*0.6285+H205*0.5884+I205*0.5276+1-J205*0.3663)/11.068</f>
        <v>0.4822826588778214</v>
      </c>
      <c r="L205" s="30">
        <f>K205/0.4909*100</f>
        <v>98.24458318961527</v>
      </c>
      <c r="M205" s="72">
        <v>290</v>
      </c>
      <c r="N205" s="72">
        <v>259</v>
      </c>
      <c r="O205" s="72">
        <v>33</v>
      </c>
      <c r="P205" s="72">
        <v>66</v>
      </c>
      <c r="Q205" s="72">
        <v>13</v>
      </c>
      <c r="R205" s="72">
        <v>0</v>
      </c>
      <c r="S205" s="72">
        <v>11</v>
      </c>
      <c r="T205" s="72">
        <v>25</v>
      </c>
      <c r="U205" s="72">
        <v>49</v>
      </c>
      <c r="V205" s="72">
        <v>0.255</v>
      </c>
      <c r="W205" s="72">
        <v>112</v>
      </c>
      <c r="X205" s="72">
        <v>3</v>
      </c>
      <c r="Y205" s="72">
        <v>2</v>
      </c>
      <c r="Z205" s="72">
        <v>1</v>
      </c>
      <c r="AA205" s="3"/>
    </row>
    <row r="206" spans="1:27" x14ac:dyDescent="0.2">
      <c r="A206" s="74" t="s">
        <v>273</v>
      </c>
      <c r="B206" s="7">
        <f>(P206-S206)/(N206-S206-U206+Z206)</f>
        <v>0.28260869565217389</v>
      </c>
      <c r="C206" s="7">
        <f>W206/M206</f>
        <v>0.4022346368715084</v>
      </c>
      <c r="D206" s="7">
        <f>(Q206+R206+S206)/P206</f>
        <v>0.48571428571428571</v>
      </c>
      <c r="E206" s="7">
        <f>(W206+O206)/M206</f>
        <v>0.51955307262569828</v>
      </c>
      <c r="F206" s="7">
        <f>(W206/N206)+((P206+T206+X206)/(N206+T206+X206+Z206))</f>
        <v>0.71972534332084892</v>
      </c>
      <c r="G206" s="7">
        <f>S206/W206</f>
        <v>0.125</v>
      </c>
      <c r="H206" s="7">
        <f>(Y206+Z206)/W206</f>
        <v>4.1666666666666664E-2</v>
      </c>
      <c r="I206" s="7">
        <f>U206/M206</f>
        <v>0.35195530726256985</v>
      </c>
      <c r="J206" s="7">
        <f>(T206+X206)/M206</f>
        <v>7.8212290502793297E-2</v>
      </c>
      <c r="K206" s="17">
        <f>(1-B206*0.7635+1-C206*0.7562+1-D206*0.75+1-E206*0.7248+1-F206*0.7021+1-G206*0.6285+H206*0.5884+I206*0.5276+1-J206*0.3663)/11.068</f>
        <v>0.48218992666824795</v>
      </c>
      <c r="L206" s="30">
        <f>K206/0.4909*100</f>
        <v>98.225692945253201</v>
      </c>
      <c r="M206" s="72">
        <v>179</v>
      </c>
      <c r="N206" s="72">
        <v>162</v>
      </c>
      <c r="O206" s="72">
        <v>21</v>
      </c>
      <c r="P206" s="72">
        <v>35</v>
      </c>
      <c r="Q206" s="72">
        <v>6</v>
      </c>
      <c r="R206" s="72">
        <v>2</v>
      </c>
      <c r="S206" s="72">
        <v>9</v>
      </c>
      <c r="T206" s="72">
        <v>14</v>
      </c>
      <c r="U206" s="72">
        <v>63</v>
      </c>
      <c r="V206" s="72">
        <v>0.216</v>
      </c>
      <c r="W206" s="72">
        <v>72</v>
      </c>
      <c r="X206" s="72">
        <v>0</v>
      </c>
      <c r="Y206" s="72">
        <v>1</v>
      </c>
      <c r="Z206" s="72">
        <v>2</v>
      </c>
      <c r="AA206" s="3"/>
    </row>
    <row r="207" spans="1:27" x14ac:dyDescent="0.2">
      <c r="A207" s="74" t="s">
        <v>291</v>
      </c>
      <c r="B207" s="7">
        <f>(P207-S207)/(N207-S207-U207+Z207)</f>
        <v>0.34615384615384615</v>
      </c>
      <c r="C207" s="7">
        <f>W207/M207</f>
        <v>0.36571428571428571</v>
      </c>
      <c r="D207" s="7">
        <f>(Q207+R207+S207)/P207</f>
        <v>0.31707317073170732</v>
      </c>
      <c r="E207" s="7">
        <f>(W207+O207)/M207</f>
        <v>0.53714285714285714</v>
      </c>
      <c r="F207" s="7">
        <f>(W207/N207)+((P207+T207+X207)/(N207+T207+X207+Z207))</f>
        <v>0.76987012987012982</v>
      </c>
      <c r="G207" s="7">
        <f>S207/W207</f>
        <v>7.8125E-2</v>
      </c>
      <c r="H207" s="7">
        <f>(Y207+Z207)/W207</f>
        <v>0</v>
      </c>
      <c r="I207" s="7">
        <f>U207/M207</f>
        <v>0.25714285714285712</v>
      </c>
      <c r="J207" s="7">
        <f>(T207+X207)/M207</f>
        <v>0.12</v>
      </c>
      <c r="K207" s="17">
        <f>(1-B207*0.7635+1-C207*0.7562+1-D207*0.75+1-E207*0.7248+1-F207*0.7021+1-G207*0.6285+H207*0.5884+I207*0.5276+1-J207*0.3663)/11.068</f>
        <v>0.48194051006913868</v>
      </c>
      <c r="L207" s="30">
        <f>K207/0.4909*100</f>
        <v>98.174884919360096</v>
      </c>
      <c r="M207" s="72">
        <v>175</v>
      </c>
      <c r="N207" s="72">
        <v>154</v>
      </c>
      <c r="O207" s="72">
        <v>30</v>
      </c>
      <c r="P207" s="72">
        <v>41</v>
      </c>
      <c r="Q207" s="72">
        <v>8</v>
      </c>
      <c r="R207" s="72">
        <v>0</v>
      </c>
      <c r="S207" s="72">
        <v>5</v>
      </c>
      <c r="T207" s="72">
        <v>19</v>
      </c>
      <c r="U207" s="72">
        <v>45</v>
      </c>
      <c r="V207" s="72">
        <v>0.26600000000000001</v>
      </c>
      <c r="W207" s="72">
        <v>64</v>
      </c>
      <c r="X207" s="72">
        <v>2</v>
      </c>
      <c r="Y207" s="72">
        <v>0</v>
      </c>
      <c r="Z207" s="72">
        <v>0</v>
      </c>
      <c r="AA207" s="3"/>
    </row>
    <row r="208" spans="1:27" x14ac:dyDescent="0.2">
      <c r="A208" s="74" t="s">
        <v>271</v>
      </c>
      <c r="B208" s="7">
        <f>(P208-S208)/(N208-S208-U208+Z208)</f>
        <v>0.35964912280701755</v>
      </c>
      <c r="C208" s="7">
        <f>W208/M208</f>
        <v>0.36871508379888268</v>
      </c>
      <c r="D208" s="7">
        <f>(Q208+R208+S208)/P208</f>
        <v>0.24444444444444444</v>
      </c>
      <c r="E208" s="7">
        <f>(W208+O208)/M208</f>
        <v>0.54748603351955305</v>
      </c>
      <c r="F208" s="7">
        <f>(W208/N208)+((P208+T208+X208)/(N208+T208+X208+Z208))</f>
        <v>0.81901299845781006</v>
      </c>
      <c r="G208" s="7">
        <f>S208/W208</f>
        <v>6.0606060606060608E-2</v>
      </c>
      <c r="H208" s="7">
        <f>(Y208+Z208)/W208</f>
        <v>3.0303030303030304E-2</v>
      </c>
      <c r="I208" s="7">
        <f>U208/M208</f>
        <v>0.2011173184357542</v>
      </c>
      <c r="J208" s="7">
        <f>(T208+X208)/M208</f>
        <v>0.13407821229050279</v>
      </c>
      <c r="K208" s="17">
        <f>(1-B208*0.7635+1-C208*0.7562+1-D208*0.75+1-E208*0.7248+1-F208*0.7021+1-G208*0.6285+H208*0.5884+I208*0.5276+1-J208*0.3663)/11.068</f>
        <v>0.4814005559908458</v>
      </c>
      <c r="L208" s="30">
        <f>K208/0.4909*100</f>
        <v>98.064892236880382</v>
      </c>
      <c r="M208" s="72">
        <v>179</v>
      </c>
      <c r="N208" s="72">
        <v>153</v>
      </c>
      <c r="O208" s="72">
        <v>32</v>
      </c>
      <c r="P208" s="72">
        <v>45</v>
      </c>
      <c r="Q208" s="72">
        <v>5</v>
      </c>
      <c r="R208" s="72">
        <v>2</v>
      </c>
      <c r="S208" s="72">
        <v>4</v>
      </c>
      <c r="T208" s="72">
        <v>18</v>
      </c>
      <c r="U208" s="72">
        <v>36</v>
      </c>
      <c r="V208" s="72">
        <v>0.29399999999999998</v>
      </c>
      <c r="W208" s="72">
        <v>66</v>
      </c>
      <c r="X208" s="72">
        <v>6</v>
      </c>
      <c r="Y208" s="72">
        <v>1</v>
      </c>
      <c r="Z208" s="72">
        <v>1</v>
      </c>
      <c r="AA208" s="3"/>
    </row>
    <row r="209" spans="1:27" x14ac:dyDescent="0.2">
      <c r="A209" s="74" t="s">
        <v>90</v>
      </c>
      <c r="B209" s="7">
        <f>(P209-S209)/(N209-S209-U209+Z209)</f>
        <v>0.33043478260869563</v>
      </c>
      <c r="C209" s="7">
        <f>W209/M209</f>
        <v>0.35483870967741937</v>
      </c>
      <c r="D209" s="7">
        <f>(Q209+R209+S209)/P209</f>
        <v>0.42696629213483145</v>
      </c>
      <c r="E209" s="7">
        <f>(W209+O209)/M209</f>
        <v>0.47695852534562211</v>
      </c>
      <c r="F209" s="7">
        <f>(W209/N209)+((P209+T209+X209)/(N209+T209+X209+Z209))</f>
        <v>0.7757534263943302</v>
      </c>
      <c r="G209" s="7">
        <f>S209/W209</f>
        <v>8.4415584415584416E-2</v>
      </c>
      <c r="H209" s="7">
        <f>(Y209+Z209)/W209</f>
        <v>2.5974025974025976E-2</v>
      </c>
      <c r="I209" s="7">
        <f>U209/M209</f>
        <v>0.2857142857142857</v>
      </c>
      <c r="J209" s="7">
        <f>(T209+X209)/M209</f>
        <v>0.14746543778801843</v>
      </c>
      <c r="K209" s="17">
        <f>(1-B209*0.7635+1-C209*0.7562+1-D209*0.75+1-E209*0.7248+1-F209*0.7021+1-G209*0.6285+H209*0.5884+I209*0.5276+1-J209*0.3663)/11.068</f>
        <v>0.48136587112722568</v>
      </c>
      <c r="L209" s="30">
        <f>K209/0.4909*100</f>
        <v>98.057826670854681</v>
      </c>
      <c r="M209" s="72">
        <v>434</v>
      </c>
      <c r="N209" s="72">
        <v>366</v>
      </c>
      <c r="O209" s="72">
        <v>53</v>
      </c>
      <c r="P209" s="72">
        <v>89</v>
      </c>
      <c r="Q209" s="72">
        <v>24</v>
      </c>
      <c r="R209" s="72">
        <v>1</v>
      </c>
      <c r="S209" s="72">
        <v>13</v>
      </c>
      <c r="T209" s="72">
        <v>61</v>
      </c>
      <c r="U209" s="72">
        <v>124</v>
      </c>
      <c r="V209" s="72">
        <v>0.24299999999999999</v>
      </c>
      <c r="W209" s="72">
        <v>154</v>
      </c>
      <c r="X209" s="72">
        <v>3</v>
      </c>
      <c r="Y209" s="72">
        <v>3</v>
      </c>
      <c r="Z209" s="72">
        <v>1</v>
      </c>
      <c r="AA209" s="3"/>
    </row>
    <row r="210" spans="1:27" x14ac:dyDescent="0.2">
      <c r="A210" s="74" t="s">
        <v>232</v>
      </c>
      <c r="B210" s="7">
        <f>(P210-S210)/(N210-S210-U210+Z210)</f>
        <v>0.25423728813559321</v>
      </c>
      <c r="C210" s="7">
        <f>W210/M210</f>
        <v>0.37755102040816324</v>
      </c>
      <c r="D210" s="7">
        <f>(Q210+R210+S210)/P210</f>
        <v>0.41025641025641024</v>
      </c>
      <c r="E210" s="7">
        <f>(W210+O210)/M210</f>
        <v>0.51020408163265307</v>
      </c>
      <c r="F210" s="7">
        <f>(W210/N210)+((P210+T210+X210)/(N210+T210+X210+Z210))</f>
        <v>0.7481812760882528</v>
      </c>
      <c r="G210" s="7">
        <f>S210/W210</f>
        <v>0.12162162162162163</v>
      </c>
      <c r="H210" s="7">
        <f>(Y210+Z210)/W210</f>
        <v>1.3513513513513514E-2</v>
      </c>
      <c r="I210" s="7">
        <f>U210/M210</f>
        <v>0.22959183673469388</v>
      </c>
      <c r="J210" s="7">
        <f>(T210+X210)/M210</f>
        <v>0.11734693877551021</v>
      </c>
      <c r="K210" s="17">
        <f>(1-B210*0.7635+1-C210*0.7562+1-D210*0.75+1-E210*0.7248+1-F210*0.7021+1-G210*0.6285+H210*0.5884+I210*0.5276+1-J210*0.3663)/11.068</f>
        <v>0.48132093245613683</v>
      </c>
      <c r="L210" s="30">
        <f>K210/0.4909*100</f>
        <v>98.048672327589486</v>
      </c>
      <c r="M210" s="72">
        <v>196</v>
      </c>
      <c r="N210" s="72">
        <v>172</v>
      </c>
      <c r="O210" s="72">
        <v>26</v>
      </c>
      <c r="P210" s="72">
        <v>39</v>
      </c>
      <c r="Q210" s="72">
        <v>6</v>
      </c>
      <c r="R210" s="72">
        <v>1</v>
      </c>
      <c r="S210" s="72">
        <v>9</v>
      </c>
      <c r="T210" s="72">
        <v>22</v>
      </c>
      <c r="U210" s="72">
        <v>45</v>
      </c>
      <c r="V210" s="72">
        <v>0.22700000000000001</v>
      </c>
      <c r="W210" s="72">
        <v>74</v>
      </c>
      <c r="X210" s="72">
        <v>1</v>
      </c>
      <c r="Y210" s="72">
        <v>1</v>
      </c>
      <c r="Z210" s="72">
        <v>0</v>
      </c>
      <c r="AA210" s="3"/>
    </row>
    <row r="211" spans="1:27" x14ac:dyDescent="0.2">
      <c r="A211" s="74" t="s">
        <v>146</v>
      </c>
      <c r="B211" s="7">
        <f>(P211-S211)/(N211-S211-U211+Z211)</f>
        <v>0.22641509433962265</v>
      </c>
      <c r="C211" s="7">
        <f>W211/M211</f>
        <v>0.34983498349834985</v>
      </c>
      <c r="D211" s="7">
        <f>(Q211+R211+S211)/P211</f>
        <v>0.49019607843137253</v>
      </c>
      <c r="E211" s="7">
        <f>(W211+O211)/M211</f>
        <v>0.50165016501650161</v>
      </c>
      <c r="F211" s="7">
        <f>(W211/N211)+((P211+T211+X211)/(N211+T211+X211+Z211))</f>
        <v>0.73419451320132012</v>
      </c>
      <c r="G211" s="7">
        <f>S211/W211</f>
        <v>0.14150943396226415</v>
      </c>
      <c r="H211" s="7">
        <f>(Y211+Z211)/W211</f>
        <v>9.433962264150943E-3</v>
      </c>
      <c r="I211" s="7">
        <f>U211/M211</f>
        <v>0.27392739273927391</v>
      </c>
      <c r="J211" s="7">
        <f>(T211+X211)/M211</f>
        <v>0.15181518151815182</v>
      </c>
      <c r="K211" s="17">
        <f>(1-B211*0.7635+1-C211*0.7562+1-D211*0.75+1-E211*0.7248+1-F211*0.7021+1-G211*0.6285+H211*0.5884+I211*0.5276+1-J211*0.3663)/11.068</f>
        <v>0.48079077072408699</v>
      </c>
      <c r="L211" s="30">
        <f>K211/0.4909*100</f>
        <v>97.940674419247713</v>
      </c>
      <c r="M211" s="72">
        <v>303</v>
      </c>
      <c r="N211" s="72">
        <v>256</v>
      </c>
      <c r="O211" s="72">
        <v>46</v>
      </c>
      <c r="P211" s="72">
        <v>51</v>
      </c>
      <c r="Q211" s="72">
        <v>10</v>
      </c>
      <c r="R211" s="72">
        <v>0</v>
      </c>
      <c r="S211" s="72">
        <v>15</v>
      </c>
      <c r="T211" s="72">
        <v>45</v>
      </c>
      <c r="U211" s="72">
        <v>83</v>
      </c>
      <c r="V211" s="72">
        <v>0.19900000000000001</v>
      </c>
      <c r="W211" s="72">
        <v>106</v>
      </c>
      <c r="X211" s="72">
        <v>1</v>
      </c>
      <c r="Y211" s="72">
        <v>0</v>
      </c>
      <c r="Z211" s="72">
        <v>1</v>
      </c>
      <c r="AA211" s="3"/>
    </row>
    <row r="212" spans="1:27" x14ac:dyDescent="0.2">
      <c r="A212" s="74" t="s">
        <v>145</v>
      </c>
      <c r="B212" s="7">
        <f>(P212-S212)/(N212-S212-U212+Z212)</f>
        <v>0.32718894009216593</v>
      </c>
      <c r="C212" s="7">
        <f>W212/M212</f>
        <v>0.38486842105263158</v>
      </c>
      <c r="D212" s="7">
        <f>(Q212+R212+S212)/P212</f>
        <v>0.32051282051282054</v>
      </c>
      <c r="E212" s="7">
        <f>(W212+O212)/M212</f>
        <v>0.51973684210526316</v>
      </c>
      <c r="F212" s="7">
        <f>(W212/N212)+((P212+T212+X212)/(N212+T212+X212+Z212))</f>
        <v>0.7780006767535167</v>
      </c>
      <c r="G212" s="7">
        <f>S212/W212</f>
        <v>5.9829059829059832E-2</v>
      </c>
      <c r="H212" s="7">
        <f>(Y212+Z212)/W212</f>
        <v>1.7094017094017096E-2</v>
      </c>
      <c r="I212" s="7">
        <f>U212/M212</f>
        <v>0.16447368421052633</v>
      </c>
      <c r="J212" s="7">
        <f>(T212+X212)/M212</f>
        <v>9.2105263157894732E-2</v>
      </c>
      <c r="K212" s="17">
        <f>(1-B212*0.7635+1-C212*0.7562+1-D212*0.75+1-E212*0.7248+1-F212*0.7021+1-G212*0.6285+H212*0.5884+I212*0.5276+1-J212*0.3663)/11.068</f>
        <v>0.48078454138044541</v>
      </c>
      <c r="L212" s="30">
        <f>K212/0.4909*100</f>
        <v>97.939405455376942</v>
      </c>
      <c r="M212" s="72">
        <v>304</v>
      </c>
      <c r="N212" s="72">
        <v>274</v>
      </c>
      <c r="O212" s="72">
        <v>41</v>
      </c>
      <c r="P212" s="72">
        <v>78</v>
      </c>
      <c r="Q212" s="72">
        <v>18</v>
      </c>
      <c r="R212" s="72">
        <v>0</v>
      </c>
      <c r="S212" s="72">
        <v>7</v>
      </c>
      <c r="T212" s="72">
        <v>22</v>
      </c>
      <c r="U212" s="72">
        <v>50</v>
      </c>
      <c r="V212" s="72">
        <v>0.28499999999999998</v>
      </c>
      <c r="W212" s="72">
        <v>117</v>
      </c>
      <c r="X212" s="72">
        <v>6</v>
      </c>
      <c r="Y212" s="72">
        <v>2</v>
      </c>
      <c r="Z212" s="72">
        <v>0</v>
      </c>
      <c r="AA212" s="3"/>
    </row>
    <row r="213" spans="1:27" x14ac:dyDescent="0.2">
      <c r="A213" s="74" t="s">
        <v>299</v>
      </c>
      <c r="B213" s="7">
        <f>(P213-S213)/(N213-S213-U213+Z213)</f>
        <v>0.30909090909090908</v>
      </c>
      <c r="C213" s="7">
        <f>W213/M213</f>
        <v>0.39534883720930231</v>
      </c>
      <c r="D213" s="7">
        <f>(Q213+R213+S213)/P213</f>
        <v>0.375</v>
      </c>
      <c r="E213" s="7">
        <f>(W213+O213)/M213</f>
        <v>0.52906976744186052</v>
      </c>
      <c r="F213" s="7">
        <f>(W213/N213)+((P213+T213+X213)/(N213+T213+X213+Z213))</f>
        <v>0.78172647466502387</v>
      </c>
      <c r="G213" s="7">
        <f>S213/W213</f>
        <v>8.8235294117647065E-2</v>
      </c>
      <c r="H213" s="7">
        <f>(Y213+Z213)/W213</f>
        <v>5.8823529411764705E-2</v>
      </c>
      <c r="I213" s="7">
        <f>U213/M213</f>
        <v>0.22674418604651161</v>
      </c>
      <c r="J213" s="7">
        <f>(T213+X213)/M213</f>
        <v>9.8837209302325577E-2</v>
      </c>
      <c r="K213" s="22">
        <f>(1-B213*0.7635+1-C213*0.7562+1-D213*0.75+1-E213*0.7248+1-F213*0.7021+1-G213*0.6285+H213*0.5884+I213*0.5276+1-J213*0.3663)/11.068</f>
        <v>0.48012815504615852</v>
      </c>
      <c r="L213" s="31">
        <f>K213/0.4909*100</f>
        <v>97.805694651896218</v>
      </c>
      <c r="M213" s="72">
        <v>172</v>
      </c>
      <c r="N213" s="72">
        <v>151</v>
      </c>
      <c r="O213" s="72">
        <v>23</v>
      </c>
      <c r="P213" s="72">
        <v>40</v>
      </c>
      <c r="Q213" s="72">
        <v>8</v>
      </c>
      <c r="R213" s="72">
        <v>1</v>
      </c>
      <c r="S213" s="72">
        <v>6</v>
      </c>
      <c r="T213" s="72">
        <v>15</v>
      </c>
      <c r="U213" s="72">
        <v>39</v>
      </c>
      <c r="V213" s="72">
        <v>0.26500000000000001</v>
      </c>
      <c r="W213" s="72">
        <v>68</v>
      </c>
      <c r="X213" s="72">
        <v>2</v>
      </c>
      <c r="Y213" s="72">
        <v>0</v>
      </c>
      <c r="Z213" s="72">
        <v>4</v>
      </c>
      <c r="AA213" s="3"/>
    </row>
    <row r="214" spans="1:27" x14ac:dyDescent="0.2">
      <c r="A214" s="74" t="s">
        <v>113</v>
      </c>
      <c r="B214" s="7">
        <f>(P214-S214)/(N214-S214-U214+Z214)</f>
        <v>0.27165354330708663</v>
      </c>
      <c r="C214" s="7">
        <f>W214/M214</f>
        <v>0.3884514435695538</v>
      </c>
      <c r="D214" s="7">
        <f>(Q214+R214+S214)/P214</f>
        <v>0.47560975609756095</v>
      </c>
      <c r="E214" s="7">
        <f>(W214+O214)/M214</f>
        <v>0.52230971128608927</v>
      </c>
      <c r="F214" s="7">
        <f>(W214/N214)+((P214+T214+X214)/(N214+T214+X214+Z214))</f>
        <v>0.72450001911972772</v>
      </c>
      <c r="G214" s="7">
        <f>S214/W214</f>
        <v>8.7837837837837843E-2</v>
      </c>
      <c r="H214" s="7">
        <f>(Y214+Z214)/W214</f>
        <v>4.0540540540540543E-2</v>
      </c>
      <c r="I214" s="7">
        <f>U214/M214</f>
        <v>0.21522309711286089</v>
      </c>
      <c r="J214" s="7">
        <f>(T214+X214)/M214</f>
        <v>7.874015748031496E-2</v>
      </c>
      <c r="K214" s="22">
        <f>(1-B214*0.7635+1-C214*0.7562+1-D214*0.75+1-E214*0.7248+1-F214*0.7021+1-G214*0.6285+H214*0.5884+I214*0.5276+1-J214*0.3663)/11.068</f>
        <v>0.47960370781940131</v>
      </c>
      <c r="L214" s="31">
        <f>K214/0.4909*100</f>
        <v>97.698860831004538</v>
      </c>
      <c r="M214" s="72">
        <v>381</v>
      </c>
      <c r="N214" s="72">
        <v>345</v>
      </c>
      <c r="O214" s="72">
        <v>51</v>
      </c>
      <c r="P214" s="72">
        <v>82</v>
      </c>
      <c r="Q214" s="72">
        <v>25</v>
      </c>
      <c r="R214" s="72">
        <v>1</v>
      </c>
      <c r="S214" s="72">
        <v>13</v>
      </c>
      <c r="T214" s="72">
        <v>22</v>
      </c>
      <c r="U214" s="72">
        <v>82</v>
      </c>
      <c r="V214" s="72">
        <v>0.23799999999999999</v>
      </c>
      <c r="W214" s="72">
        <v>148</v>
      </c>
      <c r="X214" s="72">
        <v>8</v>
      </c>
      <c r="Y214" s="72">
        <v>2</v>
      </c>
      <c r="Z214" s="72">
        <v>4</v>
      </c>
      <c r="AA214" s="3"/>
    </row>
    <row r="215" spans="1:27" x14ac:dyDescent="0.2">
      <c r="A215" s="74" t="s">
        <v>104</v>
      </c>
      <c r="B215" s="7">
        <f>(P215-S215)/(N215-S215-U215+Z215)</f>
        <v>0.2744186046511628</v>
      </c>
      <c r="C215" s="7">
        <f>W215/M215</f>
        <v>0.35623409669211198</v>
      </c>
      <c r="D215" s="7">
        <f>(Q215+R215+S215)/P215</f>
        <v>0.44</v>
      </c>
      <c r="E215" s="7">
        <f>(W215+O215)/M215</f>
        <v>0.49618320610687022</v>
      </c>
      <c r="F215" s="7">
        <f>(W215/N215)+((P215+T215+X215)/(N215+T215+X215+Z215))</f>
        <v>0.76439774443040709</v>
      </c>
      <c r="G215" s="7">
        <f>S215/W215</f>
        <v>0.11428571428571428</v>
      </c>
      <c r="H215" s="7">
        <f>(Y215+Z215)/W215</f>
        <v>7.1428571428571426E-3</v>
      </c>
      <c r="I215" s="7">
        <f>U215/M215</f>
        <v>0.25699745547073793</v>
      </c>
      <c r="J215" s="7">
        <f>(T215+X215)/M215</f>
        <v>0.15012722646310434</v>
      </c>
      <c r="K215" s="22">
        <f>(1-B215*0.7635+1-C215*0.7562+1-D215*0.75+1-E215*0.7248+1-F215*0.7021+1-G215*0.6285+H215*0.5884+I215*0.5276+1-J215*0.3663)/11.068</f>
        <v>0.47955858939705703</v>
      </c>
      <c r="L215" s="31">
        <f>K215/0.4909*100</f>
        <v>97.689669871064794</v>
      </c>
      <c r="M215" s="72">
        <v>393</v>
      </c>
      <c r="N215" s="72">
        <v>332</v>
      </c>
      <c r="O215" s="72">
        <v>55</v>
      </c>
      <c r="P215" s="72">
        <v>75</v>
      </c>
      <c r="Q215" s="72">
        <v>17</v>
      </c>
      <c r="R215" s="72">
        <v>0</v>
      </c>
      <c r="S215" s="72">
        <v>16</v>
      </c>
      <c r="T215" s="72">
        <v>53</v>
      </c>
      <c r="U215" s="72">
        <v>101</v>
      </c>
      <c r="V215" s="72">
        <v>0.22600000000000001</v>
      </c>
      <c r="W215" s="72">
        <v>140</v>
      </c>
      <c r="X215" s="72">
        <v>6</v>
      </c>
      <c r="Y215" s="72">
        <v>1</v>
      </c>
      <c r="Z215" s="72">
        <v>0</v>
      </c>
      <c r="AA215" s="3"/>
    </row>
    <row r="216" spans="1:27" x14ac:dyDescent="0.2">
      <c r="A216" s="74" t="s">
        <v>165</v>
      </c>
      <c r="B216" s="7">
        <f>(P216-S216)/(N216-S216-U216+Z216)</f>
        <v>0.29729729729729731</v>
      </c>
      <c r="C216" s="7">
        <f>W216/M216</f>
        <v>0.41538461538461541</v>
      </c>
      <c r="D216" s="7">
        <f>(Q216+R216+S216)/P216</f>
        <v>0.35384615384615387</v>
      </c>
      <c r="E216" s="7">
        <f>(W216+O216)/M216</f>
        <v>0.53076923076923077</v>
      </c>
      <c r="F216" s="7">
        <f>(W216/N216)+((P216+T216+X216)/(N216+T216+X216+Z216))</f>
        <v>0.75598290598290596</v>
      </c>
      <c r="G216" s="7">
        <f>S216/W216</f>
        <v>9.2592592592592587E-2</v>
      </c>
      <c r="H216" s="7">
        <f>(Y216+Z216)/W216</f>
        <v>9.2592592592592587E-3</v>
      </c>
      <c r="I216" s="7">
        <f>U216/M216</f>
        <v>0.18846153846153846</v>
      </c>
      <c r="J216" s="7">
        <f>(T216+X216)/M216</f>
        <v>6.1538461538461542E-2</v>
      </c>
      <c r="K216" s="22">
        <f>(1-B216*0.7635+1-C216*0.7562+1-D216*0.75+1-E216*0.7248+1-F216*0.7021+1-G216*0.6285+H216*0.5884+I216*0.5276+1-J216*0.3663)/11.068</f>
        <v>0.47905514891194328</v>
      </c>
      <c r="L216" s="31">
        <f>K216/0.4909*100</f>
        <v>97.587115280493634</v>
      </c>
      <c r="M216" s="72">
        <v>260</v>
      </c>
      <c r="N216" s="72">
        <v>243</v>
      </c>
      <c r="O216" s="72">
        <v>30</v>
      </c>
      <c r="P216" s="72">
        <v>65</v>
      </c>
      <c r="Q216" s="72">
        <v>13</v>
      </c>
      <c r="R216" s="72">
        <v>0</v>
      </c>
      <c r="S216" s="72">
        <v>10</v>
      </c>
      <c r="T216" s="72">
        <v>14</v>
      </c>
      <c r="U216" s="72">
        <v>49</v>
      </c>
      <c r="V216" s="72">
        <v>0.26700000000000002</v>
      </c>
      <c r="W216" s="72">
        <v>108</v>
      </c>
      <c r="X216" s="72">
        <v>2</v>
      </c>
      <c r="Y216" s="72">
        <v>0</v>
      </c>
      <c r="Z216" s="72">
        <v>1</v>
      </c>
      <c r="AA216" s="3"/>
    </row>
    <row r="217" spans="1:27" x14ac:dyDescent="0.2">
      <c r="A217" s="74" t="s">
        <v>87</v>
      </c>
      <c r="B217" s="7">
        <f>(P217-S217)/(N217-S217-U217+Z217)</f>
        <v>0.32423208191126279</v>
      </c>
      <c r="C217" s="7">
        <f>W217/M217</f>
        <v>0.41743119266055045</v>
      </c>
      <c r="D217" s="7">
        <f>(Q217+R217+S217)/P217</f>
        <v>0.37614678899082571</v>
      </c>
      <c r="E217" s="7">
        <f>(W217+O217)/M217</f>
        <v>0.52981651376146788</v>
      </c>
      <c r="F217" s="7">
        <f>(W217/N217)+((P217+T217+X217)/(N217+T217+X217+Z217))</f>
        <v>0.77653525845188387</v>
      </c>
      <c r="G217" s="7">
        <f>S217/W217</f>
        <v>7.6923076923076927E-2</v>
      </c>
      <c r="H217" s="7">
        <f>(Y217+Z217)/W217</f>
        <v>6.043956043956044E-2</v>
      </c>
      <c r="I217" s="7">
        <f>U217/M217</f>
        <v>0.21100917431192662</v>
      </c>
      <c r="J217" s="7">
        <f>(T217+X217)/M217</f>
        <v>6.1926605504587159E-2</v>
      </c>
      <c r="K217" s="22">
        <f>(1-B217*0.7635+1-C217*0.7562+1-D217*0.75+1-E217*0.7248+1-F217*0.7021+1-G217*0.6285+H217*0.5884+I217*0.5276+1-J217*0.3663)/11.068</f>
        <v>0.47897741597230475</v>
      </c>
      <c r="L217" s="31">
        <f>K217/0.4909*100</f>
        <v>97.571280499552813</v>
      </c>
      <c r="M217" s="72">
        <v>436</v>
      </c>
      <c r="N217" s="72">
        <v>398</v>
      </c>
      <c r="O217" s="72">
        <v>49</v>
      </c>
      <c r="P217" s="72">
        <v>109</v>
      </c>
      <c r="Q217" s="72">
        <v>23</v>
      </c>
      <c r="R217" s="72">
        <v>4</v>
      </c>
      <c r="S217" s="72">
        <v>14</v>
      </c>
      <c r="T217" s="72">
        <v>24</v>
      </c>
      <c r="U217" s="72">
        <v>92</v>
      </c>
      <c r="V217" s="72">
        <v>0.27400000000000002</v>
      </c>
      <c r="W217" s="72">
        <v>182</v>
      </c>
      <c r="X217" s="72">
        <v>3</v>
      </c>
      <c r="Y217" s="72">
        <v>10</v>
      </c>
      <c r="Z217" s="72">
        <v>1</v>
      </c>
      <c r="AA217" s="3"/>
    </row>
    <row r="218" spans="1:27" x14ac:dyDescent="0.2">
      <c r="A218" s="74" t="s">
        <v>115</v>
      </c>
      <c r="B218" s="7">
        <f>(P218-S218)/(N218-S218-U218+Z218)</f>
        <v>0.24542124542124541</v>
      </c>
      <c r="C218" s="7">
        <f>W218/M218</f>
        <v>0.40970350404312667</v>
      </c>
      <c r="D218" s="7">
        <f>(Q218+R218+S218)/P218</f>
        <v>0.39285714285714285</v>
      </c>
      <c r="E218" s="7">
        <f>(W218+O218)/M218</f>
        <v>0.54716981132075471</v>
      </c>
      <c r="F218" s="7">
        <f>(W218/N218)+((P218+T218+X218)/(N218+T218+X218+Z218))</f>
        <v>0.72579284486798934</v>
      </c>
      <c r="G218" s="7">
        <f>S218/W218</f>
        <v>0.1118421052631579</v>
      </c>
      <c r="H218" s="7">
        <f>(Y218+Z218)/W218</f>
        <v>1.3157894736842105E-2</v>
      </c>
      <c r="I218" s="7">
        <f>U218/M218</f>
        <v>0.15633423180592992</v>
      </c>
      <c r="J218" s="7">
        <f>(T218+X218)/M218</f>
        <v>5.9299191374663072E-2</v>
      </c>
      <c r="K218" s="22">
        <f>(1-B218*0.7635+1-C218*0.7562+1-D218*0.75+1-E218*0.7248+1-F218*0.7021+1-G218*0.6285+H218*0.5884+I218*0.5276+1-J218*0.3663)/11.068</f>
        <v>0.47887625457165195</v>
      </c>
      <c r="L218" s="31">
        <f>K218/0.4909*100</f>
        <v>97.550673165950698</v>
      </c>
      <c r="M218" s="72">
        <v>371</v>
      </c>
      <c r="N218" s="72">
        <v>346</v>
      </c>
      <c r="O218" s="72">
        <v>51</v>
      </c>
      <c r="P218" s="72">
        <v>84</v>
      </c>
      <c r="Q218" s="72">
        <v>15</v>
      </c>
      <c r="R218" s="72">
        <v>1</v>
      </c>
      <c r="S218" s="72">
        <v>17</v>
      </c>
      <c r="T218" s="72">
        <v>19</v>
      </c>
      <c r="U218" s="72">
        <v>58</v>
      </c>
      <c r="V218" s="72">
        <v>0.24299999999999999</v>
      </c>
      <c r="W218" s="72">
        <v>152</v>
      </c>
      <c r="X218" s="72">
        <v>3</v>
      </c>
      <c r="Y218" s="72">
        <v>0</v>
      </c>
      <c r="Z218" s="72">
        <v>2</v>
      </c>
      <c r="AA218" s="3"/>
    </row>
    <row r="219" spans="1:27" x14ac:dyDescent="0.2">
      <c r="A219" s="74" t="s">
        <v>131</v>
      </c>
      <c r="B219" s="7">
        <f>(P219-S219)/(N219-S219-U219+Z219)</f>
        <v>0.28991596638655465</v>
      </c>
      <c r="C219" s="7">
        <f>W219/M219</f>
        <v>0.42228739002932553</v>
      </c>
      <c r="D219" s="7">
        <f>(Q219+R219+S219)/P219</f>
        <v>0.41463414634146339</v>
      </c>
      <c r="E219" s="7">
        <f>(W219+O219)/M219</f>
        <v>0.53372434017595305</v>
      </c>
      <c r="F219" s="7">
        <f>(W219/N219)+((P219+T219+X219)/(N219+T219+X219+Z219))</f>
        <v>0.74431006659123367</v>
      </c>
      <c r="G219" s="7">
        <f>S219/W219</f>
        <v>9.0277777777777776E-2</v>
      </c>
      <c r="H219" s="7">
        <f>(Y219+Z219)/W219</f>
        <v>3.4722222222222224E-2</v>
      </c>
      <c r="I219" s="7">
        <f>U219/M219</f>
        <v>0.20527859237536658</v>
      </c>
      <c r="J219" s="7">
        <f>(T219+X219)/M219</f>
        <v>4.9853372434017593E-2</v>
      </c>
      <c r="K219" s="22">
        <f>(1-B219*0.7635+1-C219*0.7562+1-D219*0.75+1-E219*0.7248+1-F219*0.7021+1-G219*0.6285+H219*0.5884+I219*0.5276+1-J219*0.3663)/11.068</f>
        <v>0.47819398204655233</v>
      </c>
      <c r="L219" s="31">
        <f>K219/0.4909*100</f>
        <v>97.411689151874583</v>
      </c>
      <c r="M219" s="72">
        <v>341</v>
      </c>
      <c r="N219" s="72">
        <v>319</v>
      </c>
      <c r="O219" s="72">
        <v>38</v>
      </c>
      <c r="P219" s="72">
        <v>82</v>
      </c>
      <c r="Q219" s="72">
        <v>19</v>
      </c>
      <c r="R219" s="72">
        <v>2</v>
      </c>
      <c r="S219" s="72">
        <v>13</v>
      </c>
      <c r="T219" s="72">
        <v>17</v>
      </c>
      <c r="U219" s="72">
        <v>70</v>
      </c>
      <c r="V219" s="72">
        <v>0.25700000000000001</v>
      </c>
      <c r="W219" s="72">
        <v>144</v>
      </c>
      <c r="X219" s="72">
        <v>0</v>
      </c>
      <c r="Y219" s="72">
        <v>3</v>
      </c>
      <c r="Z219" s="72">
        <v>2</v>
      </c>
      <c r="AA219" s="3"/>
    </row>
    <row r="220" spans="1:27" x14ac:dyDescent="0.2">
      <c r="A220" s="74" t="s">
        <v>245</v>
      </c>
      <c r="B220" s="7">
        <f>(P220-S220)/(N220-S220-U220+Z220)</f>
        <v>0.26548672566371684</v>
      </c>
      <c r="C220" s="7">
        <f>W220/M220</f>
        <v>0.39037433155080214</v>
      </c>
      <c r="D220" s="7">
        <f>(Q220+R220+S220)/P220</f>
        <v>0.56756756756756754</v>
      </c>
      <c r="E220" s="7">
        <f>(W220+O220)/M220</f>
        <v>0.48128342245989303</v>
      </c>
      <c r="F220" s="7">
        <f>(W220/N220)+((P220+T220+X220)/(N220+T220+X220+Z220))</f>
        <v>0.7024934709613232</v>
      </c>
      <c r="G220" s="7">
        <f>S220/W220</f>
        <v>9.5890410958904104E-2</v>
      </c>
      <c r="H220" s="7">
        <f>(Y220+Z220)/W220</f>
        <v>0</v>
      </c>
      <c r="I220" s="7">
        <f>U220/M220</f>
        <v>0.27807486631016043</v>
      </c>
      <c r="J220" s="7">
        <f>(T220+X220)/M220</f>
        <v>8.0213903743315509E-2</v>
      </c>
      <c r="K220" s="22">
        <f>(1-B220*0.7635+1-C220*0.7562+1-D220*0.75+1-E220*0.7248+1-F220*0.7021+1-G220*0.6285+H220*0.5884+I220*0.5276+1-J220*0.3663)/11.068</f>
        <v>0.47808385186455343</v>
      </c>
      <c r="L220" s="31">
        <f>K220/0.4909*100</f>
        <v>97.389254810461082</v>
      </c>
      <c r="M220" s="72">
        <v>187</v>
      </c>
      <c r="N220" s="72">
        <v>172</v>
      </c>
      <c r="O220" s="72">
        <v>17</v>
      </c>
      <c r="P220" s="72">
        <v>37</v>
      </c>
      <c r="Q220" s="72">
        <v>13</v>
      </c>
      <c r="R220" s="72">
        <v>1</v>
      </c>
      <c r="S220" s="72">
        <v>7</v>
      </c>
      <c r="T220" s="72">
        <v>13</v>
      </c>
      <c r="U220" s="72">
        <v>52</v>
      </c>
      <c r="V220" s="72">
        <v>0.215</v>
      </c>
      <c r="W220" s="72">
        <v>73</v>
      </c>
      <c r="X220" s="72">
        <v>2</v>
      </c>
      <c r="Y220" s="72">
        <v>0</v>
      </c>
      <c r="Z220" s="72">
        <v>0</v>
      </c>
      <c r="AA220" s="3"/>
    </row>
    <row r="221" spans="1:27" x14ac:dyDescent="0.2">
      <c r="A221" s="74" t="s">
        <v>102</v>
      </c>
      <c r="B221" s="7">
        <f>(P221-S221)/(N221-S221-U221+Z221)</f>
        <v>0.33333333333333331</v>
      </c>
      <c r="C221" s="7">
        <f>W221/M221</f>
        <v>0.42249999999999999</v>
      </c>
      <c r="D221" s="7">
        <f>(Q221+R221+S221)/P221</f>
        <v>0.34951456310679613</v>
      </c>
      <c r="E221" s="7">
        <f>(W221+O221)/M221</f>
        <v>0.56999999999999995</v>
      </c>
      <c r="F221" s="7">
        <f>(W221/N221)+((P221+T221+X221)/(N221+T221+X221+Z221))</f>
        <v>0.76902188745155831</v>
      </c>
      <c r="G221" s="7">
        <f>S221/W221</f>
        <v>7.6923076923076927E-2</v>
      </c>
      <c r="H221" s="7">
        <f>(Y221+Z221)/W221</f>
        <v>4.142011834319527E-2</v>
      </c>
      <c r="I221" s="7">
        <f>U221/M221</f>
        <v>0.22500000000000001</v>
      </c>
      <c r="J221" s="7">
        <f>(T221+X221)/M221</f>
        <v>5.2499999999999998E-2</v>
      </c>
      <c r="K221" s="22">
        <f>(1-B221*0.7635+1-C221*0.7562+1-D221*0.75+1-E221*0.7248+1-F221*0.7021+1-G221*0.6285+H221*0.5884+I221*0.5276+1-J221*0.3663)/11.068</f>
        <v>0.47762088943595471</v>
      </c>
      <c r="L221" s="31">
        <f>K221/0.4909*100</f>
        <v>97.294945902618608</v>
      </c>
      <c r="M221" s="72">
        <v>400</v>
      </c>
      <c r="N221" s="72">
        <v>372</v>
      </c>
      <c r="O221" s="72">
        <v>59</v>
      </c>
      <c r="P221" s="72">
        <v>103</v>
      </c>
      <c r="Q221" s="72">
        <v>19</v>
      </c>
      <c r="R221" s="72">
        <v>4</v>
      </c>
      <c r="S221" s="72">
        <v>13</v>
      </c>
      <c r="T221" s="72">
        <v>20</v>
      </c>
      <c r="U221" s="72">
        <v>90</v>
      </c>
      <c r="V221" s="72">
        <v>0.27700000000000002</v>
      </c>
      <c r="W221" s="72">
        <v>169</v>
      </c>
      <c r="X221" s="72">
        <v>1</v>
      </c>
      <c r="Y221" s="72">
        <v>6</v>
      </c>
      <c r="Z221" s="72">
        <v>1</v>
      </c>
      <c r="AA221" s="3"/>
    </row>
    <row r="222" spans="1:27" x14ac:dyDescent="0.2">
      <c r="A222" s="74" t="s">
        <v>88</v>
      </c>
      <c r="B222" s="7">
        <f>(P222-S222)/(N222-S222-U222+Z222)</f>
        <v>0.33850931677018631</v>
      </c>
      <c r="C222" s="7">
        <f>W222/M222</f>
        <v>0.4091954022988506</v>
      </c>
      <c r="D222" s="7">
        <f>(Q222+R222+S222)/P222</f>
        <v>0.33050847457627119</v>
      </c>
      <c r="E222" s="7">
        <f>(W222+O222)/M222</f>
        <v>0.54482758620689653</v>
      </c>
      <c r="F222" s="7">
        <f>(W222/N222)+((P222+T222+X222)/(N222+T222+X222+Z222))</f>
        <v>0.78870788081314402</v>
      </c>
      <c r="G222" s="7">
        <f>S222/W222</f>
        <v>5.0561797752808987E-2</v>
      </c>
      <c r="H222" s="7">
        <f>(Y222+Z222)/W222</f>
        <v>3.3707865168539325E-2</v>
      </c>
      <c r="I222" s="7">
        <f>U222/M222</f>
        <v>0.16321839080459771</v>
      </c>
      <c r="J222" s="7">
        <f>(T222+X222)/M222</f>
        <v>6.8965517241379309E-2</v>
      </c>
      <c r="K222" s="22">
        <f>(1-B222*0.7635+1-C222*0.7562+1-D222*0.75+1-E222*0.7248+1-F222*0.7021+1-G222*0.6285+H222*0.5884+I222*0.5276+1-J222*0.3663)/11.068</f>
        <v>0.47745735018921376</v>
      </c>
      <c r="L222" s="31">
        <f>K222/0.4909*100</f>
        <v>97.261631735427528</v>
      </c>
      <c r="M222" s="72">
        <v>435</v>
      </c>
      <c r="N222" s="72">
        <v>399</v>
      </c>
      <c r="O222" s="72">
        <v>59</v>
      </c>
      <c r="P222" s="72">
        <v>118</v>
      </c>
      <c r="Q222" s="72">
        <v>27</v>
      </c>
      <c r="R222" s="72">
        <v>3</v>
      </c>
      <c r="S222" s="72">
        <v>9</v>
      </c>
      <c r="T222" s="72">
        <v>22</v>
      </c>
      <c r="U222" s="72">
        <v>71</v>
      </c>
      <c r="V222" s="72">
        <v>0.29599999999999999</v>
      </c>
      <c r="W222" s="72">
        <v>178</v>
      </c>
      <c r="X222" s="72">
        <v>8</v>
      </c>
      <c r="Y222" s="72">
        <v>3</v>
      </c>
      <c r="Z222" s="72">
        <v>3</v>
      </c>
      <c r="AA222" s="3"/>
    </row>
    <row r="223" spans="1:27" x14ac:dyDescent="0.2">
      <c r="A223" s="74" t="s">
        <v>18</v>
      </c>
      <c r="B223" s="7">
        <f>(P223-S223)/(N223-S223-U223+Z223)</f>
        <v>0.29854368932038833</v>
      </c>
      <c r="C223" s="7">
        <f>W223/M223</f>
        <v>0.42508710801393729</v>
      </c>
      <c r="D223" s="7">
        <f>(Q223+R223+S223)/P223</f>
        <v>0.36551724137931035</v>
      </c>
      <c r="E223" s="7">
        <f>(W223+O223)/M223</f>
        <v>0.52787456445993031</v>
      </c>
      <c r="F223" s="7">
        <f>(W223/N223)+((P223+T223+X223)/(N223+T223+X223+Z223))</f>
        <v>0.77357559000691212</v>
      </c>
      <c r="G223" s="7">
        <f>S223/W223</f>
        <v>9.0163934426229511E-2</v>
      </c>
      <c r="H223" s="7">
        <f>(Y223+Z223)/W223</f>
        <v>2.4590163934426229E-2</v>
      </c>
      <c r="I223" s="7">
        <f>U223/M223</f>
        <v>0.1759581881533101</v>
      </c>
      <c r="J223" s="7">
        <f>(T223+X223)/M223</f>
        <v>6.097560975609756E-2</v>
      </c>
      <c r="K223" s="22">
        <f>(1-B223*0.7635+1-C223*0.7562+1-D223*0.75+1-E223*0.7248+1-F223*0.7021+1-G223*0.6285+H223*0.5884+I223*0.5276+1-J223*0.3663)/11.068</f>
        <v>0.47696450839474253</v>
      </c>
      <c r="L223" s="31">
        <f>K223/0.4909*100</f>
        <v>97.161236177376765</v>
      </c>
      <c r="M223" s="72">
        <v>574</v>
      </c>
      <c r="N223" s="72">
        <v>533</v>
      </c>
      <c r="O223" s="72">
        <v>59</v>
      </c>
      <c r="P223" s="72">
        <v>145</v>
      </c>
      <c r="Q223" s="72">
        <v>29</v>
      </c>
      <c r="R223" s="72">
        <v>2</v>
      </c>
      <c r="S223" s="72">
        <v>22</v>
      </c>
      <c r="T223" s="72">
        <v>29</v>
      </c>
      <c r="U223" s="72">
        <v>101</v>
      </c>
      <c r="V223" s="72">
        <v>0.27200000000000002</v>
      </c>
      <c r="W223" s="72">
        <v>244</v>
      </c>
      <c r="X223" s="72">
        <v>6</v>
      </c>
      <c r="Y223" s="72">
        <v>4</v>
      </c>
      <c r="Z223" s="72">
        <v>2</v>
      </c>
      <c r="AA223" s="3"/>
    </row>
    <row r="224" spans="1:27" x14ac:dyDescent="0.2">
      <c r="A224" s="74" t="s">
        <v>69</v>
      </c>
      <c r="B224" s="7">
        <f>(P224-S224)/(N224-S224-U224+Z224)</f>
        <v>0.27719298245614032</v>
      </c>
      <c r="C224" s="7">
        <f>W224/M224</f>
        <v>0.41703056768558949</v>
      </c>
      <c r="D224" s="7">
        <f>(Q224+R224+S224)/P224</f>
        <v>0.40196078431372551</v>
      </c>
      <c r="E224" s="7">
        <f>(W224+O224)/M224</f>
        <v>0.54803493449781659</v>
      </c>
      <c r="F224" s="7">
        <f>(W224/N224)+((P224+T224+X224)/(N224+T224+X224+Z224))</f>
        <v>0.76708423096358946</v>
      </c>
      <c r="G224" s="7">
        <f>S224/W224</f>
        <v>0.12041884816753927</v>
      </c>
      <c r="H224" s="7">
        <f>(Y224+Z224)/W224</f>
        <v>3.1413612565445025E-2</v>
      </c>
      <c r="I224" s="7">
        <f>U224/M224</f>
        <v>0.23580786026200873</v>
      </c>
      <c r="J224" s="7">
        <f>(T224+X224)/M224</f>
        <v>8.0786026200873357E-2</v>
      </c>
      <c r="K224" s="22">
        <f>(1-B224*0.7635+1-C224*0.7562+1-D224*0.75+1-E224*0.7248+1-F224*0.7021+1-G224*0.6285+H224*0.5884+I224*0.5276+1-J224*0.3663)/11.068</f>
        <v>0.47645187247281451</v>
      </c>
      <c r="L224" s="31">
        <f>K224/0.4909*100</f>
        <v>97.056808407580874</v>
      </c>
      <c r="M224" s="72">
        <v>458</v>
      </c>
      <c r="N224" s="72">
        <v>415</v>
      </c>
      <c r="O224" s="72">
        <v>60</v>
      </c>
      <c r="P224" s="72">
        <v>102</v>
      </c>
      <c r="Q224" s="72">
        <v>16</v>
      </c>
      <c r="R224" s="72">
        <v>2</v>
      </c>
      <c r="S224" s="72">
        <v>23</v>
      </c>
      <c r="T224" s="72">
        <v>29</v>
      </c>
      <c r="U224" s="72">
        <v>108</v>
      </c>
      <c r="V224" s="72">
        <v>0.246</v>
      </c>
      <c r="W224" s="72">
        <v>191</v>
      </c>
      <c r="X224" s="72">
        <v>8</v>
      </c>
      <c r="Y224" s="72">
        <v>5</v>
      </c>
      <c r="Z224" s="72">
        <v>1</v>
      </c>
      <c r="AA224" s="3"/>
    </row>
    <row r="225" spans="1:27" x14ac:dyDescent="0.2">
      <c r="A225" s="74" t="s">
        <v>163</v>
      </c>
      <c r="B225" s="7">
        <f>(P225-S225)/(N225-S225-U225+Z225)</f>
        <v>0.33707865168539325</v>
      </c>
      <c r="C225" s="7">
        <f>W225/M225</f>
        <v>0.40304182509505704</v>
      </c>
      <c r="D225" s="7">
        <f>(Q225+R225+S225)/P225</f>
        <v>0.35820895522388058</v>
      </c>
      <c r="E225" s="7">
        <f>(W225+O225)/M225</f>
        <v>0.53992395437262353</v>
      </c>
      <c r="F225" s="7">
        <f>(W225/N225)+((P225+T225+X225)/(N225+T225+X225+Z225))</f>
        <v>0.79516014693561909</v>
      </c>
      <c r="G225" s="7">
        <f>S225/W225</f>
        <v>6.6037735849056603E-2</v>
      </c>
      <c r="H225" s="7">
        <f>(Y225+Z225)/W225</f>
        <v>2.8301886792452831E-2</v>
      </c>
      <c r="I225" s="7">
        <f>U225/M225</f>
        <v>0.20532319391634982</v>
      </c>
      <c r="J225" s="7">
        <f>(T225+X225)/M225</f>
        <v>9.125475285171103E-2</v>
      </c>
      <c r="K225" s="22">
        <f>(1-B225*0.7635+1-C225*0.7562+1-D225*0.75+1-E225*0.7248+1-F225*0.7021+1-G225*0.6285+H225*0.5884+I225*0.5276+1-J225*0.3663)/11.068</f>
        <v>0.47611444686834714</v>
      </c>
      <c r="L225" s="31">
        <f>K225/0.4909*100</f>
        <v>96.988072289335321</v>
      </c>
      <c r="M225" s="72">
        <v>263</v>
      </c>
      <c r="N225" s="72">
        <v>236</v>
      </c>
      <c r="O225" s="72">
        <v>36</v>
      </c>
      <c r="P225" s="72">
        <v>67</v>
      </c>
      <c r="Q225" s="72">
        <v>16</v>
      </c>
      <c r="R225" s="72">
        <v>1</v>
      </c>
      <c r="S225" s="72">
        <v>7</v>
      </c>
      <c r="T225" s="72">
        <v>21</v>
      </c>
      <c r="U225" s="72">
        <v>54</v>
      </c>
      <c r="V225" s="72">
        <v>0.28399999999999997</v>
      </c>
      <c r="W225" s="72">
        <v>106</v>
      </c>
      <c r="X225" s="72">
        <v>3</v>
      </c>
      <c r="Y225" s="72">
        <v>0</v>
      </c>
      <c r="Z225" s="72">
        <v>3</v>
      </c>
      <c r="AA225" s="3"/>
    </row>
    <row r="226" spans="1:27" x14ac:dyDescent="0.2">
      <c r="A226" s="74" t="s">
        <v>89</v>
      </c>
      <c r="B226" s="7">
        <f>(P226-S226)/(N226-S226-U226+Z226)</f>
        <v>0.25757575757575757</v>
      </c>
      <c r="C226" s="7">
        <f>W226/M226</f>
        <v>0.41244239631336405</v>
      </c>
      <c r="D226" s="7">
        <f>(Q226+R226+S226)/P226</f>
        <v>0.45054945054945056</v>
      </c>
      <c r="E226" s="7">
        <f>(W226+O226)/M226</f>
        <v>0.54377880184331795</v>
      </c>
      <c r="F226" s="7">
        <f>(W226/N226)+((P226+T226+X226)/(N226+T226+X226+Z226))</f>
        <v>0.75266994909852047</v>
      </c>
      <c r="G226" s="7">
        <f>S226/W226</f>
        <v>0.12849162011173185</v>
      </c>
      <c r="H226" s="7">
        <f>(Y226+Z226)/W226</f>
        <v>3.3519553072625698E-2</v>
      </c>
      <c r="I226" s="7">
        <f>U226/M226</f>
        <v>0.24423963133640553</v>
      </c>
      <c r="J226" s="7">
        <f>(T226+X226)/M226</f>
        <v>8.294930875576037E-2</v>
      </c>
      <c r="K226" s="22">
        <f>(1-B226*0.7635+1-C226*0.7562+1-D226*0.75+1-E226*0.7248+1-F226*0.7021+1-G226*0.6285+H226*0.5884+I226*0.5276+1-J226*0.3663)/11.068</f>
        <v>0.47600305870366011</v>
      </c>
      <c r="L226" s="31">
        <f>K226/0.4909*100</f>
        <v>96.965381687443497</v>
      </c>
      <c r="M226" s="72">
        <v>434</v>
      </c>
      <c r="N226" s="72">
        <v>392</v>
      </c>
      <c r="O226" s="72">
        <v>57</v>
      </c>
      <c r="P226" s="72">
        <v>91</v>
      </c>
      <c r="Q226" s="72">
        <v>17</v>
      </c>
      <c r="R226" s="72">
        <v>1</v>
      </c>
      <c r="S226" s="72">
        <v>23</v>
      </c>
      <c r="T226" s="72">
        <v>31</v>
      </c>
      <c r="U226" s="72">
        <v>106</v>
      </c>
      <c r="V226" s="72">
        <v>0.23200000000000001</v>
      </c>
      <c r="W226" s="72">
        <v>179</v>
      </c>
      <c r="X226" s="72">
        <v>5</v>
      </c>
      <c r="Y226" s="72">
        <v>5</v>
      </c>
      <c r="Z226" s="72">
        <v>1</v>
      </c>
      <c r="AA226" s="3"/>
    </row>
    <row r="227" spans="1:27" x14ac:dyDescent="0.2">
      <c r="A227" s="74" t="s">
        <v>96</v>
      </c>
      <c r="B227" s="7">
        <f>(P227-S227)/(N227-S227-U227+Z227)</f>
        <v>0.32549019607843138</v>
      </c>
      <c r="C227" s="7">
        <f>W227/M227</f>
        <v>0.41362530413625304</v>
      </c>
      <c r="D227" s="7">
        <f>(Q227+R227+S227)/P227</f>
        <v>0.37373737373737376</v>
      </c>
      <c r="E227" s="7">
        <f>(W227+O227)/M227</f>
        <v>0.54744525547445255</v>
      </c>
      <c r="F227" s="7">
        <f>(W227/N227)+((P227+T227+X227)/(N227+T227+X227+Z227))</f>
        <v>0.77972882862858417</v>
      </c>
      <c r="G227" s="7">
        <f>S227/W227</f>
        <v>9.4117647058823528E-2</v>
      </c>
      <c r="H227" s="7">
        <f>(Y227+Z227)/W227</f>
        <v>1.1764705882352941E-2</v>
      </c>
      <c r="I227" s="7">
        <f>U227/M227</f>
        <v>0.25304136253041365</v>
      </c>
      <c r="J227" s="7">
        <f>(T227+X227)/M227</f>
        <v>8.2725060827250604E-2</v>
      </c>
      <c r="K227" s="22">
        <f>(1-B227*0.7635+1-C227*0.7562+1-D227*0.75+1-E227*0.7248+1-F227*0.7021+1-G227*0.6285+H227*0.5884+I227*0.5276+1-J227*0.3663)/11.068</f>
        <v>0.47570813725243694</v>
      </c>
      <c r="L227" s="31">
        <f>K227/0.4909*100</f>
        <v>96.905303982977571</v>
      </c>
      <c r="M227" s="72">
        <v>411</v>
      </c>
      <c r="N227" s="72">
        <v>374</v>
      </c>
      <c r="O227" s="72">
        <v>55</v>
      </c>
      <c r="P227" s="72">
        <v>99</v>
      </c>
      <c r="Q227" s="72">
        <v>19</v>
      </c>
      <c r="R227" s="72">
        <v>2</v>
      </c>
      <c r="S227" s="72">
        <v>16</v>
      </c>
      <c r="T227" s="72">
        <v>30</v>
      </c>
      <c r="U227" s="72">
        <v>104</v>
      </c>
      <c r="V227" s="72">
        <v>0.26500000000000001</v>
      </c>
      <c r="W227" s="72">
        <v>170</v>
      </c>
      <c r="X227" s="72">
        <v>4</v>
      </c>
      <c r="Y227" s="72">
        <v>1</v>
      </c>
      <c r="Z227" s="72">
        <v>1</v>
      </c>
      <c r="AA227" s="3"/>
    </row>
    <row r="228" spans="1:27" x14ac:dyDescent="0.2">
      <c r="A228" s="74" t="s">
        <v>51</v>
      </c>
      <c r="B228" s="7">
        <f>(P228-S228)/(N228-S228-U228+Z228)</f>
        <v>0.27223719676549868</v>
      </c>
      <c r="C228" s="7">
        <f>W228/M228</f>
        <v>0.40864440078585462</v>
      </c>
      <c r="D228" s="7">
        <f>(Q228+R228+S228)/P228</f>
        <v>0.37190082644628097</v>
      </c>
      <c r="E228" s="7">
        <f>(W228+O228)/M228</f>
        <v>0.54027504911591351</v>
      </c>
      <c r="F228" s="7">
        <f>(W228/N228)+((P228+T228+X228)/(N228+T228+X228+Z228))</f>
        <v>0.76429378340555387</v>
      </c>
      <c r="G228" s="7">
        <f>S228/W228</f>
        <v>9.6153846153846159E-2</v>
      </c>
      <c r="H228" s="7">
        <f>(Y228+Z228)/W228</f>
        <v>0</v>
      </c>
      <c r="I228" s="7">
        <f>U228/M228</f>
        <v>0.14931237721021612</v>
      </c>
      <c r="J228" s="7">
        <f>(T228+X228)/M228</f>
        <v>8.0550098231827114E-2</v>
      </c>
      <c r="K228" s="22">
        <f>(1-B228*0.7635+1-C228*0.7562+1-D228*0.75+1-E228*0.7248+1-F228*0.7021+1-G228*0.6285+H228*0.5884+I228*0.5276+1-J228*0.3663)/11.068</f>
        <v>0.47568136795793403</v>
      </c>
      <c r="L228" s="31">
        <f>K228/0.4909*100</f>
        <v>96.899850877558364</v>
      </c>
      <c r="M228" s="72">
        <v>509</v>
      </c>
      <c r="N228" s="72">
        <v>467</v>
      </c>
      <c r="O228" s="72">
        <v>67</v>
      </c>
      <c r="P228" s="72">
        <v>121</v>
      </c>
      <c r="Q228" s="72">
        <v>23</v>
      </c>
      <c r="R228" s="72">
        <v>2</v>
      </c>
      <c r="S228" s="72">
        <v>20</v>
      </c>
      <c r="T228" s="72">
        <v>38</v>
      </c>
      <c r="U228" s="72">
        <v>76</v>
      </c>
      <c r="V228" s="72">
        <v>0.25900000000000001</v>
      </c>
      <c r="W228" s="72">
        <v>208</v>
      </c>
      <c r="X228" s="72">
        <v>3</v>
      </c>
      <c r="Y228" s="72">
        <v>0</v>
      </c>
      <c r="Z228" s="72">
        <v>0</v>
      </c>
      <c r="AA228" s="3"/>
    </row>
    <row r="229" spans="1:27" x14ac:dyDescent="0.2">
      <c r="A229" s="74" t="s">
        <v>218</v>
      </c>
      <c r="B229" s="7">
        <f>(P229-S229)/(N229-S229-U229+Z229)</f>
        <v>0.35576923076923078</v>
      </c>
      <c r="C229" s="7">
        <f>W229/M229</f>
        <v>0.37313432835820898</v>
      </c>
      <c r="D229" s="7">
        <f>(Q229+R229+S229)/P229</f>
        <v>0.52380952380952384</v>
      </c>
      <c r="E229" s="7">
        <f>(W229+O229)/M229</f>
        <v>0.49751243781094528</v>
      </c>
      <c r="F229" s="7">
        <f>(W229/N229)+((P229+T229+X229)/(N229+T229+X229+Z229))</f>
        <v>0.77690494893951301</v>
      </c>
      <c r="G229" s="7">
        <f>S229/W229</f>
        <v>6.6666666666666666E-2</v>
      </c>
      <c r="H229" s="7">
        <f>(Y229+Z229)/W229</f>
        <v>5.3333333333333337E-2</v>
      </c>
      <c r="I229" s="7">
        <f>U229/M229</f>
        <v>0.32835820895522388</v>
      </c>
      <c r="J229" s="7">
        <f>(T229+X229)/M229</f>
        <v>0.12935323383084577</v>
      </c>
      <c r="K229" s="22">
        <f>(1-B229*0.7635+1-C229*0.7562+1-D229*0.75+1-E229*0.7248+1-F229*0.7021+1-G229*0.6285+H229*0.5884+I229*0.5276+1-J229*0.3663)/11.068</f>
        <v>0.47548138106217358</v>
      </c>
      <c r="L229" s="31">
        <f>K229/0.4909*100</f>
        <v>96.859112051777061</v>
      </c>
      <c r="M229" s="72">
        <v>201</v>
      </c>
      <c r="N229" s="72">
        <v>171</v>
      </c>
      <c r="O229" s="72">
        <v>25</v>
      </c>
      <c r="P229" s="72">
        <v>42</v>
      </c>
      <c r="Q229" s="72">
        <v>16</v>
      </c>
      <c r="R229" s="72">
        <v>1</v>
      </c>
      <c r="S229" s="72">
        <v>5</v>
      </c>
      <c r="T229" s="72">
        <v>21</v>
      </c>
      <c r="U229" s="72">
        <v>66</v>
      </c>
      <c r="V229" s="72">
        <v>0.246</v>
      </c>
      <c r="W229" s="72">
        <v>75</v>
      </c>
      <c r="X229" s="72">
        <v>5</v>
      </c>
      <c r="Y229" s="72">
        <v>0</v>
      </c>
      <c r="Z229" s="72">
        <v>4</v>
      </c>
      <c r="AA229" s="3"/>
    </row>
    <row r="230" spans="1:27" x14ac:dyDescent="0.2">
      <c r="A230" s="74" t="s">
        <v>72</v>
      </c>
      <c r="B230" s="7">
        <f>(P230-S230)/(N230-S230-U230+Z230)</f>
        <v>0.36861313868613138</v>
      </c>
      <c r="C230" s="7">
        <f>W230/M230</f>
        <v>0.41189427312775329</v>
      </c>
      <c r="D230" s="7">
        <f>(Q230+R230+S230)/P230</f>
        <v>0.38260869565217392</v>
      </c>
      <c r="E230" s="7">
        <f>(W230+O230)/M230</f>
        <v>0.55286343612334798</v>
      </c>
      <c r="F230" s="7">
        <f>(W230/N230)+((P230+T230+X230)/(N230+T230+X230+Z230))</f>
        <v>0.77735956929820382</v>
      </c>
      <c r="G230" s="7">
        <f>S230/W230</f>
        <v>7.4866310160427801E-2</v>
      </c>
      <c r="H230" s="7">
        <f>(Y230+Z230)/W230</f>
        <v>1.6042780748663103E-2</v>
      </c>
      <c r="I230" s="7">
        <f>U230/M230</f>
        <v>0.28854625550660795</v>
      </c>
      <c r="J230" s="7">
        <f>(T230+X230)/M230</f>
        <v>7.4889867841409691E-2</v>
      </c>
      <c r="K230" s="22">
        <f>(1-B230*0.7635+1-C230*0.7562+1-D230*0.75+1-E230*0.7248+1-F230*0.7021+1-G230*0.6285+H230*0.5884+I230*0.5276+1-J230*0.3663)/11.068</f>
        <v>0.47531841954282555</v>
      </c>
      <c r="L230" s="31">
        <f>K230/0.4909*100</f>
        <v>96.825915571975045</v>
      </c>
      <c r="M230" s="72">
        <v>454</v>
      </c>
      <c r="N230" s="72">
        <v>417</v>
      </c>
      <c r="O230" s="72">
        <v>64</v>
      </c>
      <c r="P230" s="72">
        <v>115</v>
      </c>
      <c r="Q230" s="72">
        <v>30</v>
      </c>
      <c r="R230" s="72">
        <v>0</v>
      </c>
      <c r="S230" s="72">
        <v>14</v>
      </c>
      <c r="T230" s="72">
        <v>32</v>
      </c>
      <c r="U230" s="72">
        <v>131</v>
      </c>
      <c r="V230" s="72">
        <v>0.27600000000000002</v>
      </c>
      <c r="W230" s="72">
        <v>187</v>
      </c>
      <c r="X230" s="72">
        <v>2</v>
      </c>
      <c r="Y230" s="72">
        <v>1</v>
      </c>
      <c r="Z230" s="72">
        <v>2</v>
      </c>
      <c r="AA230" s="3"/>
    </row>
    <row r="231" spans="1:27" x14ac:dyDescent="0.2">
      <c r="A231" s="74" t="s">
        <v>26</v>
      </c>
      <c r="B231" s="7">
        <f>(P231-S231)/(N231-S231-U231+Z231)</f>
        <v>0.29775280898876405</v>
      </c>
      <c r="C231" s="7">
        <f>W231/M231</f>
        <v>0.41090909090909089</v>
      </c>
      <c r="D231" s="7">
        <f>(Q231+R231+S231)/P231</f>
        <v>0.41732283464566927</v>
      </c>
      <c r="E231" s="7">
        <f>(W231+O231)/M231</f>
        <v>0.55636363636363639</v>
      </c>
      <c r="F231" s="7">
        <f>(W231/N231)+((P231+T231+X231)/(N231+T231+X231+Z231))</f>
        <v>0.75863167651488816</v>
      </c>
      <c r="G231" s="7">
        <f>S231/W231</f>
        <v>9.2920353982300891E-2</v>
      </c>
      <c r="H231" s="7">
        <f>(Y231+Z231)/W231</f>
        <v>1.3274336283185841E-2</v>
      </c>
      <c r="I231" s="7">
        <f>U231/M231</f>
        <v>0.23272727272727273</v>
      </c>
      <c r="J231" s="7">
        <f>(T231+X231)/M231</f>
        <v>7.8181818181818186E-2</v>
      </c>
      <c r="K231" s="22">
        <f>(1-B231*0.7635+1-C231*0.7562+1-D231*0.75+1-E231*0.7248+1-F231*0.7021+1-G231*0.6285+H231*0.5884+I231*0.5276+1-J231*0.3663)/11.068</f>
        <v>0.47493816156233876</v>
      </c>
      <c r="L231" s="31">
        <f>K231/0.4909*100</f>
        <v>96.748454178516752</v>
      </c>
      <c r="M231" s="72">
        <v>550</v>
      </c>
      <c r="N231" s="72">
        <v>504</v>
      </c>
      <c r="O231" s="72">
        <v>80</v>
      </c>
      <c r="P231" s="72">
        <v>127</v>
      </c>
      <c r="Q231" s="72">
        <v>28</v>
      </c>
      <c r="R231" s="72">
        <v>4</v>
      </c>
      <c r="S231" s="72">
        <v>21</v>
      </c>
      <c r="T231" s="72">
        <v>39</v>
      </c>
      <c r="U231" s="72">
        <v>128</v>
      </c>
      <c r="V231" s="72">
        <v>0.252</v>
      </c>
      <c r="W231" s="72">
        <v>226</v>
      </c>
      <c r="X231" s="72">
        <v>4</v>
      </c>
      <c r="Y231" s="72">
        <v>2</v>
      </c>
      <c r="Z231" s="72">
        <v>1</v>
      </c>
      <c r="AA231" s="3"/>
    </row>
    <row r="232" spans="1:27" x14ac:dyDescent="0.2">
      <c r="A232" s="74" t="s">
        <v>47</v>
      </c>
      <c r="B232" s="7">
        <f>(P232-S232)/(N232-S232-U232+Z232)</f>
        <v>0.30409356725146197</v>
      </c>
      <c r="C232" s="7">
        <f>W232/M232</f>
        <v>0.3832684824902724</v>
      </c>
      <c r="D232" s="7">
        <f>(Q232+R232+S232)/P232</f>
        <v>0.3949579831932773</v>
      </c>
      <c r="E232" s="7">
        <f>(W232+O232)/M232</f>
        <v>0.51556420233463029</v>
      </c>
      <c r="F232" s="7">
        <f>(W232/N232)+((P232+T232+X232)/(N232+T232+X232+Z232))</f>
        <v>0.81261879146494531</v>
      </c>
      <c r="G232" s="7">
        <f>S232/W232</f>
        <v>7.6142131979695438E-2</v>
      </c>
      <c r="H232" s="7">
        <f>(Y232+Z232)/W232</f>
        <v>4.060913705583756E-2</v>
      </c>
      <c r="I232" s="7">
        <f>U232/M232</f>
        <v>0.16342412451361868</v>
      </c>
      <c r="J232" s="7">
        <f>(T232+X232)/M232</f>
        <v>0.12840466926070038</v>
      </c>
      <c r="K232" s="22">
        <f>(1-B232*0.7635+1-C232*0.7562+1-D232*0.75+1-E232*0.7248+1-F232*0.7021+1-G232*0.6285+H232*0.5884+I232*0.5276+1-J232*0.3663)/11.068</f>
        <v>0.47459205676249877</v>
      </c>
      <c r="L232" s="31">
        <f>K232/0.4909*100</f>
        <v>96.677950043287581</v>
      </c>
      <c r="M232" s="72">
        <v>514</v>
      </c>
      <c r="N232" s="72">
        <v>440</v>
      </c>
      <c r="O232" s="72">
        <v>68</v>
      </c>
      <c r="P232" s="72">
        <v>119</v>
      </c>
      <c r="Q232" s="72">
        <v>31</v>
      </c>
      <c r="R232" s="72">
        <v>1</v>
      </c>
      <c r="S232" s="72">
        <v>15</v>
      </c>
      <c r="T232" s="72">
        <v>61</v>
      </c>
      <c r="U232" s="72">
        <v>84</v>
      </c>
      <c r="V232" s="72">
        <v>0.27</v>
      </c>
      <c r="W232" s="72">
        <v>197</v>
      </c>
      <c r="X232" s="72">
        <v>5</v>
      </c>
      <c r="Y232" s="72">
        <v>7</v>
      </c>
      <c r="Z232" s="72">
        <v>1</v>
      </c>
      <c r="AA232" s="3"/>
    </row>
    <row r="233" spans="1:27" x14ac:dyDescent="0.2">
      <c r="A233" s="74" t="s">
        <v>266</v>
      </c>
      <c r="B233" s="7">
        <f>(P233-S233)/(N233-S233-U233+Z233)</f>
        <v>0.31343283582089554</v>
      </c>
      <c r="C233" s="7">
        <f>W233/M233</f>
        <v>0.43406593406593408</v>
      </c>
      <c r="D233" s="7">
        <f>(Q233+R233+S233)/P233</f>
        <v>0.32653061224489793</v>
      </c>
      <c r="E233" s="7">
        <f>(W233+O233)/M233</f>
        <v>0.55494505494505497</v>
      </c>
      <c r="F233" s="7">
        <f>(W233/N233)+((P233+T233+X233)/(N233+T233+X233+Z233))</f>
        <v>0.8100704668012042</v>
      </c>
      <c r="G233" s="7">
        <f>S233/W233</f>
        <v>8.8607594936708861E-2</v>
      </c>
      <c r="H233" s="7">
        <f>(Y233+Z233)/W233</f>
        <v>3.7974683544303799E-2</v>
      </c>
      <c r="I233" s="7">
        <f>U233/M233</f>
        <v>0.15384615384615385</v>
      </c>
      <c r="J233" s="7">
        <f>(T233+X233)/M233</f>
        <v>6.5934065934065936E-2</v>
      </c>
      <c r="K233" s="22">
        <f>(1-B233*0.7635+1-C233*0.7562+1-D233*0.75+1-E233*0.7248+1-F233*0.7021+1-G233*0.6285+H233*0.5884+I233*0.5276+1-J233*0.3663)/11.068</f>
        <v>0.47345977354160113</v>
      </c>
      <c r="L233" s="31">
        <f>K233/0.4909*100</f>
        <v>96.4472954861685</v>
      </c>
      <c r="M233" s="72">
        <v>182</v>
      </c>
      <c r="N233" s="72">
        <v>167</v>
      </c>
      <c r="O233" s="72">
        <v>22</v>
      </c>
      <c r="P233" s="72">
        <v>49</v>
      </c>
      <c r="Q233" s="72">
        <v>9</v>
      </c>
      <c r="R233" s="72">
        <v>0</v>
      </c>
      <c r="S233" s="72">
        <v>7</v>
      </c>
      <c r="T233" s="72">
        <v>11</v>
      </c>
      <c r="U233" s="72">
        <v>28</v>
      </c>
      <c r="V233" s="72">
        <v>0.29299999999999998</v>
      </c>
      <c r="W233" s="72">
        <v>79</v>
      </c>
      <c r="X233" s="72">
        <v>1</v>
      </c>
      <c r="Y233" s="72">
        <v>1</v>
      </c>
      <c r="Z233" s="72">
        <v>2</v>
      </c>
      <c r="AA233" s="3"/>
    </row>
    <row r="234" spans="1:27" x14ac:dyDescent="0.2">
      <c r="A234" s="74" t="s">
        <v>57</v>
      </c>
      <c r="B234" s="7">
        <f>(P234-S234)/(N234-S234-U234+Z234)</f>
        <v>0.29428571428571426</v>
      </c>
      <c r="C234" s="7">
        <f>W234/M234</f>
        <v>0.42885771543086171</v>
      </c>
      <c r="D234" s="7">
        <f>(Q234+R234+S234)/P234</f>
        <v>0.3983739837398374</v>
      </c>
      <c r="E234" s="7">
        <f>(W234+O234)/M234</f>
        <v>0.57114228456913829</v>
      </c>
      <c r="F234" s="7">
        <f>(W234/N234)+((P234+T234+X234)/(N234+T234+X234+Z234))</f>
        <v>0.7636629516821265</v>
      </c>
      <c r="G234" s="7">
        <f>S234/W234</f>
        <v>9.3457943925233641E-2</v>
      </c>
      <c r="H234" s="7">
        <f>(Y234+Z234)/W234</f>
        <v>2.336448598130841E-2</v>
      </c>
      <c r="I234" s="7">
        <f>U234/M234</f>
        <v>0.19639278557114229</v>
      </c>
      <c r="J234" s="7">
        <f>(T234+X234)/M234</f>
        <v>5.6112224448897796E-2</v>
      </c>
      <c r="K234" s="22">
        <f>(1-B234*0.7635+1-C234*0.7562+1-D234*0.75+1-E234*0.7248+1-F234*0.7021+1-G234*0.6285+H234*0.5884+I234*0.5276+1-J234*0.3663)/11.068</f>
        <v>0.4734523626981863</v>
      </c>
      <c r="L234" s="31">
        <f>K234/0.4909*100</f>
        <v>96.445785841960955</v>
      </c>
      <c r="M234" s="72">
        <v>499</v>
      </c>
      <c r="N234" s="72">
        <v>466</v>
      </c>
      <c r="O234" s="72">
        <v>71</v>
      </c>
      <c r="P234" s="72">
        <v>123</v>
      </c>
      <c r="Q234" s="72">
        <v>27</v>
      </c>
      <c r="R234" s="72">
        <v>2</v>
      </c>
      <c r="S234" s="72">
        <v>20</v>
      </c>
      <c r="T234" s="72">
        <v>21</v>
      </c>
      <c r="U234" s="72">
        <v>98</v>
      </c>
      <c r="V234" s="72">
        <v>0.26400000000000001</v>
      </c>
      <c r="W234" s="72">
        <v>214</v>
      </c>
      <c r="X234" s="72">
        <v>7</v>
      </c>
      <c r="Y234" s="72">
        <v>3</v>
      </c>
      <c r="Z234" s="72">
        <v>2</v>
      </c>
      <c r="AA234" s="3"/>
    </row>
    <row r="235" spans="1:27" x14ac:dyDescent="0.2">
      <c r="A235" s="74" t="s">
        <v>81</v>
      </c>
      <c r="B235" s="7">
        <f>(P235-S235)/(N235-S235-U235+Z235)</f>
        <v>0.32792207792207795</v>
      </c>
      <c r="C235" s="7">
        <f>W235/M235</f>
        <v>0.43891402714932126</v>
      </c>
      <c r="D235" s="7">
        <f>(Q235+R235+S235)/P235</f>
        <v>0.39655172413793105</v>
      </c>
      <c r="E235" s="7">
        <f>(W235+O235)/M235</f>
        <v>0.5565610859728507</v>
      </c>
      <c r="F235" s="7">
        <f>(W235/N235)+((P235+T235+X235)/(N235+T235+X235+Z235))</f>
        <v>0.76693004992971059</v>
      </c>
      <c r="G235" s="7">
        <f>S235/W235</f>
        <v>7.7319587628865982E-2</v>
      </c>
      <c r="H235" s="7">
        <f>(Y235+Z235)/W235</f>
        <v>1.0309278350515464E-2</v>
      </c>
      <c r="I235" s="7">
        <f>U235/M235</f>
        <v>0.2239819004524887</v>
      </c>
      <c r="J235" s="7">
        <f>(T235+X235)/M235</f>
        <v>4.2986425339366516E-2</v>
      </c>
      <c r="K235" s="22">
        <f>(1-B235*0.7635+1-C235*0.7562+1-D235*0.75+1-E235*0.7248+1-F235*0.7021+1-G235*0.6285+H235*0.5884+I235*0.5276+1-J235*0.3663)/11.068</f>
        <v>0.47328798261091254</v>
      </c>
      <c r="L235" s="31">
        <f>K235/0.4909*100</f>
        <v>96.412300389267173</v>
      </c>
      <c r="M235" s="72">
        <v>442</v>
      </c>
      <c r="N235" s="72">
        <v>421</v>
      </c>
      <c r="O235" s="72">
        <v>52</v>
      </c>
      <c r="P235" s="72">
        <v>116</v>
      </c>
      <c r="Q235" s="72">
        <v>29</v>
      </c>
      <c r="R235" s="72">
        <v>2</v>
      </c>
      <c r="S235" s="72">
        <v>15</v>
      </c>
      <c r="T235" s="72">
        <v>16</v>
      </c>
      <c r="U235" s="72">
        <v>99</v>
      </c>
      <c r="V235" s="72">
        <v>0.27600000000000002</v>
      </c>
      <c r="W235" s="72">
        <v>194</v>
      </c>
      <c r="X235" s="72">
        <v>3</v>
      </c>
      <c r="Y235" s="72">
        <v>1</v>
      </c>
      <c r="Z235" s="72">
        <v>1</v>
      </c>
      <c r="AA235" s="3"/>
    </row>
    <row r="236" spans="1:27" x14ac:dyDescent="0.2">
      <c r="A236" s="74" t="s">
        <v>281</v>
      </c>
      <c r="B236" s="7">
        <f>(P236-S236)/(N236-S236-U236+Z236)</f>
        <v>0.23157894736842105</v>
      </c>
      <c r="C236" s="7">
        <f>W236/M236</f>
        <v>0.37853107344632769</v>
      </c>
      <c r="D236" s="7">
        <f>(Q236+R236+S236)/P236</f>
        <v>0.58064516129032262</v>
      </c>
      <c r="E236" s="7">
        <f>(W236+O236)/M236</f>
        <v>0.48022598870056499</v>
      </c>
      <c r="F236" s="7">
        <f>(W236/N236)+((P236+T236+X236)/(N236+T236+X236+Z236))</f>
        <v>0.76009279006248365</v>
      </c>
      <c r="G236" s="7">
        <f>S236/W236</f>
        <v>0.13432835820895522</v>
      </c>
      <c r="H236" s="7">
        <f>(Y236+Z236)/W236</f>
        <v>1.4925373134328358E-2</v>
      </c>
      <c r="I236" s="7">
        <f>U236/M236</f>
        <v>0.2711864406779661</v>
      </c>
      <c r="J236" s="7">
        <f>(T236+X236)/M236</f>
        <v>0.14124293785310735</v>
      </c>
      <c r="K236" s="22">
        <f>(1-B236*0.7635+1-C236*0.7562+1-D236*0.75+1-E236*0.7248+1-F236*0.7021+1-G236*0.6285+H236*0.5884+I236*0.5276+1-J236*0.3663)/11.068</f>
        <v>0.47302392978382074</v>
      </c>
      <c r="L236" s="31">
        <f>K236/0.4909*100</f>
        <v>96.358510854312641</v>
      </c>
      <c r="M236" s="72">
        <v>177</v>
      </c>
      <c r="N236" s="72">
        <v>151</v>
      </c>
      <c r="O236" s="72">
        <v>18</v>
      </c>
      <c r="P236" s="72">
        <v>31</v>
      </c>
      <c r="Q236" s="72">
        <v>9</v>
      </c>
      <c r="R236" s="72">
        <v>0</v>
      </c>
      <c r="S236" s="72">
        <v>9</v>
      </c>
      <c r="T236" s="72">
        <v>24</v>
      </c>
      <c r="U236" s="72">
        <v>48</v>
      </c>
      <c r="V236" s="72">
        <v>0.20499999999999999</v>
      </c>
      <c r="W236" s="72">
        <v>67</v>
      </c>
      <c r="X236" s="72">
        <v>1</v>
      </c>
      <c r="Y236" s="72">
        <v>0</v>
      </c>
      <c r="Z236" s="72">
        <v>1</v>
      </c>
      <c r="AA236" s="3"/>
    </row>
    <row r="237" spans="1:27" x14ac:dyDescent="0.2">
      <c r="A237" s="74" t="s">
        <v>110</v>
      </c>
      <c r="B237" s="7">
        <f>(P237-S237)/(N237-S237-U237+Z237)</f>
        <v>0.27049180327868855</v>
      </c>
      <c r="C237" s="7">
        <f>W237/M237</f>
        <v>0.42447916666666669</v>
      </c>
      <c r="D237" s="7">
        <f>(Q237+R237+S237)/P237</f>
        <v>0.45882352941176469</v>
      </c>
      <c r="E237" s="7">
        <f>(W237+O237)/M237</f>
        <v>0.54427083333333337</v>
      </c>
      <c r="F237" s="7">
        <f>(W237/N237)+((P237+T237+X237)/(N237+T237+X237+Z237))</f>
        <v>0.76071831236648468</v>
      </c>
      <c r="G237" s="7">
        <f>S237/W237</f>
        <v>0.1165644171779141</v>
      </c>
      <c r="H237" s="7">
        <f>(Y237+Z237)/W237</f>
        <v>1.8404907975460124E-2</v>
      </c>
      <c r="I237" s="7">
        <f>U237/M237</f>
        <v>0.23697916666666666</v>
      </c>
      <c r="J237" s="7">
        <f>(T237+X237)/M237</f>
        <v>7.5520833333333329E-2</v>
      </c>
      <c r="K237" s="22">
        <f>(1-B237*0.7635+1-C237*0.7562+1-D237*0.75+1-E237*0.7248+1-F237*0.7021+1-G237*0.6285+H237*0.5884+I237*0.5276+1-J237*0.3663)/11.068</f>
        <v>0.47295975125874873</v>
      </c>
      <c r="L237" s="31">
        <f>K237/0.4909*100</f>
        <v>96.345437208952688</v>
      </c>
      <c r="M237" s="72">
        <v>384</v>
      </c>
      <c r="N237" s="72">
        <v>352</v>
      </c>
      <c r="O237" s="72">
        <v>46</v>
      </c>
      <c r="P237" s="72">
        <v>85</v>
      </c>
      <c r="Q237" s="72">
        <v>19</v>
      </c>
      <c r="R237" s="72">
        <v>1</v>
      </c>
      <c r="S237" s="72">
        <v>19</v>
      </c>
      <c r="T237" s="72">
        <v>27</v>
      </c>
      <c r="U237" s="72">
        <v>91</v>
      </c>
      <c r="V237" s="72">
        <v>0.24099999999999999</v>
      </c>
      <c r="W237" s="72">
        <v>163</v>
      </c>
      <c r="X237" s="72">
        <v>2</v>
      </c>
      <c r="Y237" s="72">
        <v>1</v>
      </c>
      <c r="Z237" s="72">
        <v>2</v>
      </c>
      <c r="AA237" s="3"/>
    </row>
    <row r="238" spans="1:27" x14ac:dyDescent="0.2">
      <c r="A238" s="74" t="s">
        <v>205</v>
      </c>
      <c r="B238" s="7">
        <f>(P238-S238)/(N238-S238-U238+Z238)</f>
        <v>0.29677419354838708</v>
      </c>
      <c r="C238" s="7">
        <f>W238/M238</f>
        <v>0.41509433962264153</v>
      </c>
      <c r="D238" s="7">
        <f>(Q238+R238+S238)/P238</f>
        <v>0.37735849056603776</v>
      </c>
      <c r="E238" s="7">
        <f>(W238+O238)/M238</f>
        <v>0.51415094339622647</v>
      </c>
      <c r="F238" s="7">
        <f>(W238/N238)+((P238+T238+X238)/(N238+T238+X238+Z238))</f>
        <v>0.81077694235588971</v>
      </c>
      <c r="G238" s="7">
        <f>S238/W238</f>
        <v>7.9545454545454544E-2</v>
      </c>
      <c r="H238" s="7">
        <f>(Y238+Z238)/W238</f>
        <v>2.2727272727272728E-2</v>
      </c>
      <c r="I238" s="7">
        <f>U238/M238</f>
        <v>0.13207547169811321</v>
      </c>
      <c r="J238" s="7">
        <f>(T238+X238)/M238</f>
        <v>9.4339622641509441E-2</v>
      </c>
      <c r="K238" s="22">
        <f>(1-B238*0.7635+1-C238*0.7562+1-D238*0.75+1-E238*0.7248+1-F238*0.7021+1-G238*0.6285+H238*0.5884+I238*0.5276+1-J238*0.3663)/11.068</f>
        <v>0.47281364518090258</v>
      </c>
      <c r="L238" s="31">
        <f>K238/0.4909*100</f>
        <v>96.315674308596982</v>
      </c>
      <c r="M238" s="72">
        <v>212</v>
      </c>
      <c r="N238" s="72">
        <v>190</v>
      </c>
      <c r="O238" s="72">
        <v>21</v>
      </c>
      <c r="P238" s="72">
        <v>53</v>
      </c>
      <c r="Q238" s="72">
        <v>12</v>
      </c>
      <c r="R238" s="72">
        <v>1</v>
      </c>
      <c r="S238" s="72">
        <v>7</v>
      </c>
      <c r="T238" s="72">
        <v>16</v>
      </c>
      <c r="U238" s="72">
        <v>28</v>
      </c>
      <c r="V238" s="72">
        <v>0.27900000000000003</v>
      </c>
      <c r="W238" s="72">
        <v>88</v>
      </c>
      <c r="X238" s="72">
        <v>4</v>
      </c>
      <c r="Y238" s="72">
        <v>2</v>
      </c>
      <c r="Z238" s="72">
        <v>0</v>
      </c>
      <c r="AA238" s="3"/>
    </row>
    <row r="239" spans="1:27" x14ac:dyDescent="0.2">
      <c r="A239" s="74" t="s">
        <v>268</v>
      </c>
      <c r="B239" s="7">
        <f>(P239-S239)/(N239-S239-U239+Z239)</f>
        <v>0.30508474576271188</v>
      </c>
      <c r="C239" s="7">
        <f>W239/M239</f>
        <v>0.40883977900552487</v>
      </c>
      <c r="D239" s="7">
        <f>(Q239+R239+S239)/P239</f>
        <v>0.34883720930232559</v>
      </c>
      <c r="E239" s="7">
        <f>(W239+O239)/M239</f>
        <v>0.54143646408839774</v>
      </c>
      <c r="F239" s="7">
        <f>(W239/N239)+((P239+T239+X239)/(N239+T239+X239+Z239))</f>
        <v>0.86023197102191651</v>
      </c>
      <c r="G239" s="7">
        <f>S239/W239</f>
        <v>9.45945945945946E-2</v>
      </c>
      <c r="H239" s="7">
        <f>(Y239+Z239)/W239</f>
        <v>8.1081081081081086E-2</v>
      </c>
      <c r="I239" s="7">
        <f>U239/M239</f>
        <v>0.17679558011049723</v>
      </c>
      <c r="J239" s="7">
        <f>(T239+X239)/M239</f>
        <v>0.13259668508287292</v>
      </c>
      <c r="K239" s="22">
        <f>(1-B239*0.7635+1-C239*0.7562+1-D239*0.75+1-E239*0.7248+1-F239*0.7021+1-G239*0.6285+H239*0.5884+I239*0.5276+1-J239*0.3663)/11.068</f>
        <v>0.47278964767343129</v>
      </c>
      <c r="L239" s="31">
        <f>K239/0.4909*100</f>
        <v>96.310785836918171</v>
      </c>
      <c r="M239" s="72">
        <v>181</v>
      </c>
      <c r="N239" s="72">
        <v>151</v>
      </c>
      <c r="O239" s="72">
        <v>24</v>
      </c>
      <c r="P239" s="72">
        <v>43</v>
      </c>
      <c r="Q239" s="72">
        <v>6</v>
      </c>
      <c r="R239" s="72">
        <v>2</v>
      </c>
      <c r="S239" s="72">
        <v>7</v>
      </c>
      <c r="T239" s="72">
        <v>17</v>
      </c>
      <c r="U239" s="72">
        <v>32</v>
      </c>
      <c r="V239" s="72">
        <v>0.28499999999999998</v>
      </c>
      <c r="W239" s="72">
        <v>74</v>
      </c>
      <c r="X239" s="72">
        <v>7</v>
      </c>
      <c r="Y239" s="72">
        <v>0</v>
      </c>
      <c r="Z239" s="72">
        <v>6</v>
      </c>
      <c r="AA239" s="3"/>
    </row>
    <row r="240" spans="1:27" x14ac:dyDescent="0.2">
      <c r="A240" s="74" t="s">
        <v>80</v>
      </c>
      <c r="B240" s="7">
        <f>(P240-S240)/(N240-S240-U240+Z240)</f>
        <v>0.31153846153846154</v>
      </c>
      <c r="C240" s="7">
        <f>W240/M240</f>
        <v>0.42022471910112358</v>
      </c>
      <c r="D240" s="7">
        <f>(Q240+R240+S240)/P240</f>
        <v>0.42156862745098039</v>
      </c>
      <c r="E240" s="7">
        <f>(W240+O240)/M240</f>
        <v>0.56404494382022474</v>
      </c>
      <c r="F240" s="7">
        <f>(W240/N240)+((P240+T240+X240)/(N240+T240+X240+Z240))</f>
        <v>0.77747802870174665</v>
      </c>
      <c r="G240" s="7">
        <f>S240/W240</f>
        <v>0.11229946524064172</v>
      </c>
      <c r="H240" s="7">
        <f>(Y240+Z240)/W240</f>
        <v>1.6042780748663103E-2</v>
      </c>
      <c r="I240" s="7">
        <f>U240/M240</f>
        <v>0.28314606741573034</v>
      </c>
      <c r="J240" s="7">
        <f>(T240+X240)/M240</f>
        <v>8.5393258426966295E-2</v>
      </c>
      <c r="K240" s="22">
        <f>(1-B240*0.7635+1-C240*0.7562+1-D240*0.75+1-E240*0.7248+1-F240*0.7021+1-G240*0.6285+H240*0.5884+I240*0.5276+1-J240*0.3663)/11.068</f>
        <v>0.47257594462468355</v>
      </c>
      <c r="L240" s="31">
        <f>K240/0.4909*100</f>
        <v>96.267252928230505</v>
      </c>
      <c r="M240" s="72">
        <v>445</v>
      </c>
      <c r="N240" s="72">
        <v>404</v>
      </c>
      <c r="O240" s="72">
        <v>64</v>
      </c>
      <c r="P240" s="72">
        <v>102</v>
      </c>
      <c r="Q240" s="72">
        <v>22</v>
      </c>
      <c r="R240" s="72">
        <v>0</v>
      </c>
      <c r="S240" s="72">
        <v>21</v>
      </c>
      <c r="T240" s="72">
        <v>34</v>
      </c>
      <c r="U240" s="72">
        <v>126</v>
      </c>
      <c r="V240" s="72">
        <v>0.252</v>
      </c>
      <c r="W240" s="72">
        <v>187</v>
      </c>
      <c r="X240" s="72">
        <v>4</v>
      </c>
      <c r="Y240" s="72">
        <v>0</v>
      </c>
      <c r="Z240" s="72">
        <v>3</v>
      </c>
      <c r="AA240" s="3"/>
    </row>
    <row r="241" spans="1:27" x14ac:dyDescent="0.2">
      <c r="A241" s="74" t="s">
        <v>30</v>
      </c>
      <c r="B241" s="7">
        <f>(P241-S241)/(N241-S241-U241+Z241)</f>
        <v>0.35180055401662053</v>
      </c>
      <c r="C241" s="7">
        <f>W241/M241</f>
        <v>0.40850277264325324</v>
      </c>
      <c r="D241" s="7">
        <f>(Q241+R241+S241)/P241</f>
        <v>0.30769230769230771</v>
      </c>
      <c r="E241" s="7">
        <f>(W241+O241)/M241</f>
        <v>0.55822550831792972</v>
      </c>
      <c r="F241" s="7">
        <f>(W241/N241)+((P241+T241+X241)/(N241+T241+X241+Z241))</f>
        <v>0.8519916919232724</v>
      </c>
      <c r="G241" s="7">
        <f>S241/W241</f>
        <v>7.2398190045248875E-2</v>
      </c>
      <c r="H241" s="7">
        <f>(Y241+Z241)/W241</f>
        <v>4.072398190045249E-2</v>
      </c>
      <c r="I241" s="7">
        <f>U241/M241</f>
        <v>0.1866913123844732</v>
      </c>
      <c r="J241" s="7">
        <f>(T241+X241)/M241</f>
        <v>0.11645101663585952</v>
      </c>
      <c r="K241" s="22">
        <f>(1-B241*0.7635+1-C241*0.7562+1-D241*0.75+1-E241*0.7248+1-F241*0.7021+1-G241*0.6285+H241*0.5884+I241*0.5276+1-J241*0.3663)/11.068</f>
        <v>0.47192248751040905</v>
      </c>
      <c r="L241" s="31">
        <f>K241/0.4909*100</f>
        <v>96.13413882876533</v>
      </c>
      <c r="M241" s="72">
        <v>541</v>
      </c>
      <c r="N241" s="72">
        <v>469</v>
      </c>
      <c r="O241" s="72">
        <v>81</v>
      </c>
      <c r="P241" s="72">
        <v>143</v>
      </c>
      <c r="Q241" s="72">
        <v>26</v>
      </c>
      <c r="R241" s="72">
        <v>2</v>
      </c>
      <c r="S241" s="72">
        <v>16</v>
      </c>
      <c r="T241" s="72">
        <v>57</v>
      </c>
      <c r="U241" s="72">
        <v>101</v>
      </c>
      <c r="V241" s="72">
        <v>0.30499999999999999</v>
      </c>
      <c r="W241" s="72">
        <v>221</v>
      </c>
      <c r="X241" s="72">
        <v>6</v>
      </c>
      <c r="Y241" s="72">
        <v>0</v>
      </c>
      <c r="Z241" s="72">
        <v>9</v>
      </c>
      <c r="AA241" s="3"/>
    </row>
    <row r="242" spans="1:27" x14ac:dyDescent="0.2">
      <c r="A242" s="74" t="s">
        <v>161</v>
      </c>
      <c r="B242" s="7">
        <f>(P242-S242)/(N242-S242-U242+Z242)</f>
        <v>0.25</v>
      </c>
      <c r="C242" s="7">
        <f>W242/M242</f>
        <v>0.41729323308270677</v>
      </c>
      <c r="D242" s="7">
        <f>(Q242+R242+S242)/P242</f>
        <v>0.48214285714285715</v>
      </c>
      <c r="E242" s="7">
        <f>(W242+O242)/M242</f>
        <v>0.55639097744360899</v>
      </c>
      <c r="F242" s="7">
        <f>(W242/N242)+((P242+T242+X242)/(N242+T242+X242+Z242))</f>
        <v>0.75603545831761598</v>
      </c>
      <c r="G242" s="7">
        <f>S242/W242</f>
        <v>0.11711711711711711</v>
      </c>
      <c r="H242" s="7">
        <f>(Y242+Z242)/W242</f>
        <v>2.7027027027027029E-2</v>
      </c>
      <c r="I242" s="7">
        <f>U242/M242</f>
        <v>0.21428571428571427</v>
      </c>
      <c r="J242" s="7">
        <f>(T242+X242)/M242</f>
        <v>8.2706766917293228E-2</v>
      </c>
      <c r="K242" s="22">
        <f>(1-B242*0.7635+1-C242*0.7562+1-D242*0.75+1-E242*0.7248+1-F242*0.7021+1-G242*0.6285+H242*0.5884+I242*0.5276+1-J242*0.3663)/11.068</f>
        <v>0.47189485790384184</v>
      </c>
      <c r="L242" s="31">
        <f>K242/0.4909*100</f>
        <v>96.128510471346885</v>
      </c>
      <c r="M242" s="72">
        <v>266</v>
      </c>
      <c r="N242" s="72">
        <v>241</v>
      </c>
      <c r="O242" s="72">
        <v>37</v>
      </c>
      <c r="P242" s="72">
        <v>56</v>
      </c>
      <c r="Q242" s="72">
        <v>12</v>
      </c>
      <c r="R242" s="72">
        <v>2</v>
      </c>
      <c r="S242" s="72">
        <v>13</v>
      </c>
      <c r="T242" s="72">
        <v>21</v>
      </c>
      <c r="U242" s="72">
        <v>57</v>
      </c>
      <c r="V242" s="72">
        <v>0.23200000000000001</v>
      </c>
      <c r="W242" s="72">
        <v>111</v>
      </c>
      <c r="X242" s="72">
        <v>1</v>
      </c>
      <c r="Y242" s="72">
        <v>2</v>
      </c>
      <c r="Z242" s="72">
        <v>1</v>
      </c>
      <c r="AA242" s="3"/>
    </row>
    <row r="243" spans="1:27" x14ac:dyDescent="0.2">
      <c r="A243" s="74" t="s">
        <v>142</v>
      </c>
      <c r="B243" s="7">
        <f>(P243-S243)/(N243-S243-U243+Z243)</f>
        <v>0.25821596244131456</v>
      </c>
      <c r="C243" s="7">
        <f>W243/M243</f>
        <v>0.40445859872611467</v>
      </c>
      <c r="D243" s="7">
        <f>(Q243+R243+S243)/P243</f>
        <v>0.47058823529411764</v>
      </c>
      <c r="E243" s="7">
        <f>(W243+O243)/M243</f>
        <v>0.51273885350318471</v>
      </c>
      <c r="F243" s="7">
        <f>(W243/N243)+((P243+T243+X243)/(N243+T243+X243+Z243))</f>
        <v>0.7870680044593088</v>
      </c>
      <c r="G243" s="7">
        <f>S243/W243</f>
        <v>0.10236220472440945</v>
      </c>
      <c r="H243" s="7">
        <f>(Y243+Z243)/W243</f>
        <v>3.1496062992125984E-2</v>
      </c>
      <c r="I243" s="7">
        <f>U243/M243</f>
        <v>0.16560509554140126</v>
      </c>
      <c r="J243" s="7">
        <f>(T243+X243)/M243</f>
        <v>0.10828025477707007</v>
      </c>
      <c r="K243" s="22">
        <f>(1-B243*0.7635+1-C243*0.7562+1-D243*0.75+1-E243*0.7248+1-F243*0.7021+1-G243*0.6285+H243*0.5884+I243*0.5276+1-J243*0.3663)/11.068</f>
        <v>0.47178655635858957</v>
      </c>
      <c r="L243" s="31">
        <f>K243/0.4909*100</f>
        <v>96.106448636909676</v>
      </c>
      <c r="M243" s="72">
        <v>314</v>
      </c>
      <c r="N243" s="72">
        <v>276</v>
      </c>
      <c r="O243" s="72">
        <v>34</v>
      </c>
      <c r="P243" s="72">
        <v>68</v>
      </c>
      <c r="Q243" s="72">
        <v>18</v>
      </c>
      <c r="R243" s="72">
        <v>1</v>
      </c>
      <c r="S243" s="72">
        <v>13</v>
      </c>
      <c r="T243" s="72">
        <v>31</v>
      </c>
      <c r="U243" s="72">
        <v>52</v>
      </c>
      <c r="V243" s="72">
        <v>0.246</v>
      </c>
      <c r="W243" s="72">
        <v>127</v>
      </c>
      <c r="X243" s="72">
        <v>3</v>
      </c>
      <c r="Y243" s="72">
        <v>2</v>
      </c>
      <c r="Z243" s="72">
        <v>2</v>
      </c>
      <c r="AA243" s="3"/>
    </row>
    <row r="244" spans="1:27" x14ac:dyDescent="0.2">
      <c r="A244" s="74" t="s">
        <v>164</v>
      </c>
      <c r="B244" s="7">
        <f>(P244-S244)/(N244-S244-U244+Z244)</f>
        <v>0.32183908045977011</v>
      </c>
      <c r="C244" s="7">
        <f>W244/M244</f>
        <v>0.4351145038167939</v>
      </c>
      <c r="D244" s="7">
        <f>(Q244+R244+S244)/P244</f>
        <v>0.3235294117647059</v>
      </c>
      <c r="E244" s="7">
        <f>(W244+O244)/M244</f>
        <v>0.56106870229007633</v>
      </c>
      <c r="F244" s="7">
        <f>(W244/N244)+((P244+T244+X244)/(N244+T244+X244+Z244))</f>
        <v>0.82584024443474469</v>
      </c>
      <c r="G244" s="7">
        <f>S244/W244</f>
        <v>0.10526315789473684</v>
      </c>
      <c r="H244" s="7">
        <f>(Y244+Z244)/W244</f>
        <v>2.6315789473684209E-2</v>
      </c>
      <c r="I244" s="7">
        <f>U244/M244</f>
        <v>0.20229007633587787</v>
      </c>
      <c r="J244" s="7">
        <f>(T244+X244)/M244</f>
        <v>8.3969465648854963E-2</v>
      </c>
      <c r="K244" s="22">
        <f>(1-B244*0.7635+1-C244*0.7562+1-D244*0.75+1-E244*0.7248+1-F244*0.7021+1-G244*0.6285+H244*0.5884+I244*0.5276+1-J244*0.3663)/11.068</f>
        <v>0.47175702287846061</v>
      </c>
      <c r="L244" s="31">
        <f>K244/0.4909*100</f>
        <v>96.100432446213205</v>
      </c>
      <c r="M244" s="72">
        <v>262</v>
      </c>
      <c r="N244" s="72">
        <v>237</v>
      </c>
      <c r="O244" s="72">
        <v>33</v>
      </c>
      <c r="P244" s="72">
        <v>68</v>
      </c>
      <c r="Q244" s="72">
        <v>10</v>
      </c>
      <c r="R244" s="72">
        <v>0</v>
      </c>
      <c r="S244" s="72">
        <v>12</v>
      </c>
      <c r="T244" s="72">
        <v>20</v>
      </c>
      <c r="U244" s="72">
        <v>53</v>
      </c>
      <c r="V244" s="72">
        <v>0.28699999999999998</v>
      </c>
      <c r="W244" s="72">
        <v>114</v>
      </c>
      <c r="X244" s="72">
        <v>2</v>
      </c>
      <c r="Y244" s="72">
        <v>1</v>
      </c>
      <c r="Z244" s="72">
        <v>2</v>
      </c>
      <c r="AA244" s="3"/>
    </row>
    <row r="245" spans="1:27" x14ac:dyDescent="0.2">
      <c r="A245" s="74" t="s">
        <v>154</v>
      </c>
      <c r="B245" s="7">
        <f>(P245-S245)/(N245-S245-U245+Z245)</f>
        <v>0.30994152046783624</v>
      </c>
      <c r="C245" s="7">
        <f>W245/M245</f>
        <v>0.39721254355400698</v>
      </c>
      <c r="D245" s="7">
        <f>(Q245+R245+S245)/P245</f>
        <v>0.421875</v>
      </c>
      <c r="E245" s="7">
        <f>(W245+O245)/M245</f>
        <v>0.55052264808362372</v>
      </c>
      <c r="F245" s="7">
        <f>(W245/N245)+((P245+T245+X245)/(N245+T245+X245+Z245))</f>
        <v>0.79804291605507793</v>
      </c>
      <c r="G245" s="7">
        <f>S245/W245</f>
        <v>9.6491228070175433E-2</v>
      </c>
      <c r="H245" s="7">
        <f>(Y245+Z245)/W245</f>
        <v>1.7543859649122806E-2</v>
      </c>
      <c r="I245" s="7">
        <f>U245/M245</f>
        <v>0.24041811846689895</v>
      </c>
      <c r="J245" s="7">
        <f>(T245+X245)/M245</f>
        <v>0.11846689895470383</v>
      </c>
      <c r="K245" s="22">
        <f>(1-B245*0.7635+1-C245*0.7562+1-D245*0.75+1-E245*0.7248+1-F245*0.7021+1-G245*0.6285+H245*0.5884+I245*0.5276+1-J245*0.3663)/11.068</f>
        <v>0.47166468841574383</v>
      </c>
      <c r="L245" s="31">
        <f>K245/0.4909*100</f>
        <v>96.081623225859403</v>
      </c>
      <c r="M245" s="72">
        <v>287</v>
      </c>
      <c r="N245" s="72">
        <v>251</v>
      </c>
      <c r="O245" s="72">
        <v>44</v>
      </c>
      <c r="P245" s="72">
        <v>64</v>
      </c>
      <c r="Q245" s="72">
        <v>15</v>
      </c>
      <c r="R245" s="72">
        <v>1</v>
      </c>
      <c r="S245" s="72">
        <v>11</v>
      </c>
      <c r="T245" s="72">
        <v>29</v>
      </c>
      <c r="U245" s="72">
        <v>69</v>
      </c>
      <c r="V245" s="72">
        <v>0.255</v>
      </c>
      <c r="W245" s="72">
        <v>114</v>
      </c>
      <c r="X245" s="72">
        <v>5</v>
      </c>
      <c r="Y245" s="72">
        <v>2</v>
      </c>
      <c r="Z245" s="72">
        <v>0</v>
      </c>
      <c r="AA245" s="3"/>
    </row>
    <row r="246" spans="1:27" x14ac:dyDescent="0.2">
      <c r="A246" s="74" t="s">
        <v>95</v>
      </c>
      <c r="B246" s="7">
        <f>(P246-S246)/(N246-S246-U246+Z246)</f>
        <v>0.29562043795620441</v>
      </c>
      <c r="C246" s="7">
        <f>W246/M246</f>
        <v>0.42446043165467628</v>
      </c>
      <c r="D246" s="7">
        <f>(Q246+R246+S246)/P246</f>
        <v>0.39</v>
      </c>
      <c r="E246" s="7">
        <f>(W246+O246)/M246</f>
        <v>0.5539568345323741</v>
      </c>
      <c r="F246" s="7">
        <f>(W246/N246)+((P246+T246+X246)/(N246+T246+X246+Z246))</f>
        <v>0.79924709631000113</v>
      </c>
      <c r="G246" s="7">
        <f>S246/W246</f>
        <v>0.10734463276836158</v>
      </c>
      <c r="H246" s="7">
        <f>(Y246+Z246)/W246</f>
        <v>2.2598870056497175E-2</v>
      </c>
      <c r="I246" s="7">
        <f>U246/M246</f>
        <v>0.2038369304556355</v>
      </c>
      <c r="J246" s="7">
        <f>(T246+X246)/M246</f>
        <v>8.6330935251798566E-2</v>
      </c>
      <c r="K246" s="22">
        <f>(1-B246*0.7635+1-C246*0.7562+1-D246*0.75+1-E246*0.7248+1-F246*0.7021+1-G246*0.6285+H246*0.5884+I246*0.5276+1-J246*0.3663)/11.068</f>
        <v>0.47162178655464781</v>
      </c>
      <c r="L246" s="31">
        <f>K246/0.4909*100</f>
        <v>96.072883796017067</v>
      </c>
      <c r="M246" s="72">
        <v>417</v>
      </c>
      <c r="N246" s="72">
        <v>376</v>
      </c>
      <c r="O246" s="72">
        <v>54</v>
      </c>
      <c r="P246" s="72">
        <v>100</v>
      </c>
      <c r="Q246" s="72">
        <v>20</v>
      </c>
      <c r="R246" s="72">
        <v>0</v>
      </c>
      <c r="S246" s="72">
        <v>19</v>
      </c>
      <c r="T246" s="72">
        <v>35</v>
      </c>
      <c r="U246" s="72">
        <v>85</v>
      </c>
      <c r="V246" s="72">
        <v>0.26600000000000001</v>
      </c>
      <c r="W246" s="72">
        <v>177</v>
      </c>
      <c r="X246" s="72">
        <v>1</v>
      </c>
      <c r="Y246" s="72">
        <v>2</v>
      </c>
      <c r="Z246" s="72">
        <v>2</v>
      </c>
      <c r="AA246" s="3"/>
    </row>
    <row r="247" spans="1:27" x14ac:dyDescent="0.2">
      <c r="A247" s="74" t="s">
        <v>181</v>
      </c>
      <c r="B247" s="7">
        <f>(P247-S247)/(N247-S247-U247+Z247)</f>
        <v>0.38655462184873951</v>
      </c>
      <c r="C247" s="7">
        <f>W247/M247</f>
        <v>0.39555555555555555</v>
      </c>
      <c r="D247" s="7">
        <f>(Q247+R247+S247)/P247</f>
        <v>0.35185185185185186</v>
      </c>
      <c r="E247" s="7">
        <f>(W247+O247)/M247</f>
        <v>0.56444444444444442</v>
      </c>
      <c r="F247" s="7">
        <f>(W247/N247)+((P247+T247+X247)/(N247+T247+X247+Z247))</f>
        <v>0.83447322970639037</v>
      </c>
      <c r="G247" s="7">
        <f>S247/W247</f>
        <v>8.98876404494382E-2</v>
      </c>
      <c r="H247" s="7">
        <f>(Y247+Z247)/W247</f>
        <v>2.247191011235955E-2</v>
      </c>
      <c r="I247" s="7">
        <f>U247/M247</f>
        <v>0.30222222222222223</v>
      </c>
      <c r="J247" s="7">
        <f>(T247+X247)/M247</f>
        <v>0.13333333333333333</v>
      </c>
      <c r="K247" s="22">
        <f>(1-B247*0.7635+1-C247*0.7562+1-D247*0.75+1-E247*0.7248+1-F247*0.7021+1-G247*0.6285+H247*0.5884+I247*0.5276+1-J247*0.3663)/11.068</f>
        <v>0.47110635097943471</v>
      </c>
      <c r="L247" s="31">
        <f>K247/0.4909*100</f>
        <v>95.967885715916623</v>
      </c>
      <c r="M247" s="72">
        <v>225</v>
      </c>
      <c r="N247" s="72">
        <v>193</v>
      </c>
      <c r="O247" s="72">
        <v>38</v>
      </c>
      <c r="P247" s="72">
        <v>54</v>
      </c>
      <c r="Q247" s="72">
        <v>11</v>
      </c>
      <c r="R247" s="72">
        <v>0</v>
      </c>
      <c r="S247" s="72">
        <v>8</v>
      </c>
      <c r="T247" s="72">
        <v>29</v>
      </c>
      <c r="U247" s="72">
        <v>68</v>
      </c>
      <c r="V247" s="72">
        <v>0.28000000000000003</v>
      </c>
      <c r="W247" s="72">
        <v>89</v>
      </c>
      <c r="X247" s="72">
        <v>1</v>
      </c>
      <c r="Y247" s="72">
        <v>0</v>
      </c>
      <c r="Z247" s="72">
        <v>2</v>
      </c>
      <c r="AA247" s="3"/>
    </row>
    <row r="248" spans="1:27" x14ac:dyDescent="0.2">
      <c r="A248" s="74" t="s">
        <v>60</v>
      </c>
      <c r="B248" s="7">
        <f>(P248-S248)/(N248-S248-U248+Z248)</f>
        <v>0.33650793650793653</v>
      </c>
      <c r="C248" s="7">
        <f>W248/M248</f>
        <v>0.40899795501022496</v>
      </c>
      <c r="D248" s="7">
        <f>(Q248+R248+S248)/P248</f>
        <v>0.34146341463414637</v>
      </c>
      <c r="E248" s="7">
        <f>(W248+O248)/M248</f>
        <v>0.55214723926380371</v>
      </c>
      <c r="F248" s="7">
        <f>(W248/N248)+((P248+T248+X248)/(N248+T248+X248+Z248))</f>
        <v>0.83614217864256168</v>
      </c>
      <c r="G248" s="7">
        <f>S248/W248</f>
        <v>8.5000000000000006E-2</v>
      </c>
      <c r="H248" s="7">
        <f>(Y248+Z248)/W248</f>
        <v>0.02</v>
      </c>
      <c r="I248" s="7">
        <f>U248/M248</f>
        <v>0.20245398773006135</v>
      </c>
      <c r="J248" s="7">
        <f>(T248+X248)/M248</f>
        <v>0.1165644171779141</v>
      </c>
      <c r="K248" s="22">
        <f>(1-B248*0.7635+1-C248*0.7562+1-D248*0.75+1-E248*0.7248+1-F248*0.7021+1-G248*0.6285+H248*0.5884+I248*0.5276+1-J248*0.3663)/11.068</f>
        <v>0.47098891499752554</v>
      </c>
      <c r="L248" s="31">
        <f>K248/0.4909*100</f>
        <v>95.943963128442761</v>
      </c>
      <c r="M248" s="72">
        <v>489</v>
      </c>
      <c r="N248" s="72">
        <v>428</v>
      </c>
      <c r="O248" s="72">
        <v>70</v>
      </c>
      <c r="P248" s="72">
        <v>123</v>
      </c>
      <c r="Q248" s="72">
        <v>24</v>
      </c>
      <c r="R248" s="72">
        <v>1</v>
      </c>
      <c r="S248" s="72">
        <v>17</v>
      </c>
      <c r="T248" s="72">
        <v>50</v>
      </c>
      <c r="U248" s="72">
        <v>99</v>
      </c>
      <c r="V248" s="72">
        <v>0.28699999999999998</v>
      </c>
      <c r="W248" s="72">
        <v>200</v>
      </c>
      <c r="X248" s="72">
        <v>7</v>
      </c>
      <c r="Y248" s="72">
        <v>1</v>
      </c>
      <c r="Z248" s="72">
        <v>3</v>
      </c>
      <c r="AA248" s="3"/>
    </row>
    <row r="249" spans="1:27" x14ac:dyDescent="0.2">
      <c r="A249" s="74" t="s">
        <v>118</v>
      </c>
      <c r="B249" s="7">
        <f>(P249-S249)/(N249-S249-U249+Z249)</f>
        <v>0.27391304347826084</v>
      </c>
      <c r="C249" s="7">
        <f>W249/M249</f>
        <v>0.4098360655737705</v>
      </c>
      <c r="D249" s="7">
        <f>(Q249+R249+S249)/P249</f>
        <v>0.41249999999999998</v>
      </c>
      <c r="E249" s="7">
        <f>(W249+O249)/M249</f>
        <v>0.52732240437158473</v>
      </c>
      <c r="F249" s="7">
        <f>(W249/N249)+((P249+T249+X249)/(N249+T249+X249+Z249))</f>
        <v>0.8186926487266728</v>
      </c>
      <c r="G249" s="7">
        <f>S249/W249</f>
        <v>0.11333333333333333</v>
      </c>
      <c r="H249" s="7">
        <f>(Y249+Z249)/W249</f>
        <v>6.6666666666666671E-3</v>
      </c>
      <c r="I249" s="7">
        <f>U249/M249</f>
        <v>0.19672131147540983</v>
      </c>
      <c r="J249" s="7">
        <f>(T249+X249)/M249</f>
        <v>0.12841530054644809</v>
      </c>
      <c r="K249" s="22">
        <f>(1-B249*0.7635+1-C249*0.7562+1-D249*0.75+1-E249*0.7248+1-F249*0.7021+1-G249*0.6285+H249*0.5884+I249*0.5276+1-J249*0.3663)/11.068</f>
        <v>0.47018533404127849</v>
      </c>
      <c r="L249" s="31">
        <f>K249/0.4909*100</f>
        <v>95.780267680032281</v>
      </c>
      <c r="M249" s="72">
        <v>366</v>
      </c>
      <c r="N249" s="72">
        <v>318</v>
      </c>
      <c r="O249" s="72">
        <v>43</v>
      </c>
      <c r="P249" s="72">
        <v>80</v>
      </c>
      <c r="Q249" s="72">
        <v>13</v>
      </c>
      <c r="R249" s="72">
        <v>3</v>
      </c>
      <c r="S249" s="72">
        <v>17</v>
      </c>
      <c r="T249" s="72">
        <v>43</v>
      </c>
      <c r="U249" s="72">
        <v>72</v>
      </c>
      <c r="V249" s="72">
        <v>0.252</v>
      </c>
      <c r="W249" s="72">
        <v>150</v>
      </c>
      <c r="X249" s="72">
        <v>4</v>
      </c>
      <c r="Y249" s="72">
        <v>0</v>
      </c>
      <c r="Z249" s="72">
        <v>1</v>
      </c>
      <c r="AA249" s="3"/>
    </row>
    <row r="250" spans="1:27" x14ac:dyDescent="0.2">
      <c r="A250" s="74" t="s">
        <v>212</v>
      </c>
      <c r="B250" s="7">
        <f>(P250-S250)/(N250-S250-U250+Z250)</f>
        <v>0.36752136752136755</v>
      </c>
      <c r="C250" s="7">
        <f>W250/M250</f>
        <v>0.39613526570048307</v>
      </c>
      <c r="D250" s="7">
        <f>(Q250+R250+S250)/P250</f>
        <v>0.45833333333333331</v>
      </c>
      <c r="E250" s="7">
        <f>(W250+O250)/M250</f>
        <v>0.51207729468599039</v>
      </c>
      <c r="F250" s="7">
        <f>(W250/N250)+((P250+T250+X250)/(N250+T250+X250+Z250))</f>
        <v>0.81477885652642934</v>
      </c>
      <c r="G250" s="7">
        <f>S250/W250</f>
        <v>6.097560975609756E-2</v>
      </c>
      <c r="H250" s="7">
        <f>(Y250+Z250)/W250</f>
        <v>1.2195121951219513E-2</v>
      </c>
      <c r="I250" s="7">
        <f>U250/M250</f>
        <v>0.28019323671497587</v>
      </c>
      <c r="J250" s="7">
        <f>(T250+X250)/M250</f>
        <v>0.12560386473429952</v>
      </c>
      <c r="K250" s="22">
        <f>(1-B250*0.7635+1-C250*0.7562+1-D250*0.75+1-E250*0.7248+1-F250*0.7021+1-G250*0.6285+H250*0.5884+I250*0.5276+1-J250*0.3663)/11.068</f>
        <v>0.47014399933882872</v>
      </c>
      <c r="L250" s="31">
        <f>K250/0.4909*100</f>
        <v>95.771847492122376</v>
      </c>
      <c r="M250" s="72">
        <v>207</v>
      </c>
      <c r="N250" s="72">
        <v>180</v>
      </c>
      <c r="O250" s="72">
        <v>24</v>
      </c>
      <c r="P250" s="72">
        <v>48</v>
      </c>
      <c r="Q250" s="72">
        <v>15</v>
      </c>
      <c r="R250" s="72">
        <v>2</v>
      </c>
      <c r="S250" s="72">
        <v>5</v>
      </c>
      <c r="T250" s="72">
        <v>21</v>
      </c>
      <c r="U250" s="72">
        <v>58</v>
      </c>
      <c r="V250" s="72">
        <v>0.26700000000000002</v>
      </c>
      <c r="W250" s="72">
        <v>82</v>
      </c>
      <c r="X250" s="72">
        <v>5</v>
      </c>
      <c r="Y250" s="72">
        <v>1</v>
      </c>
      <c r="Z250" s="72">
        <v>0</v>
      </c>
      <c r="AA250" s="3"/>
    </row>
    <row r="251" spans="1:27" x14ac:dyDescent="0.2">
      <c r="A251" s="74" t="s">
        <v>78</v>
      </c>
      <c r="B251" s="7">
        <f>(P251-S251)/(N251-S251-U251+Z251)</f>
        <v>0.32826747720364741</v>
      </c>
      <c r="C251" s="7">
        <f>W251/M251</f>
        <v>0.42857142857142855</v>
      </c>
      <c r="D251" s="7">
        <f>(Q251+R251+S251)/P251</f>
        <v>0.34710743801652894</v>
      </c>
      <c r="E251" s="7">
        <f>(W251+O251)/M251</f>
        <v>0.5915178571428571</v>
      </c>
      <c r="F251" s="7">
        <f>(W251/N251)+((P251+T251+X251)/(N251+T251+X251+Z251))</f>
        <v>0.8071729203568585</v>
      </c>
      <c r="G251" s="7">
        <f>S251/W251</f>
        <v>6.7708333333333329E-2</v>
      </c>
      <c r="H251" s="7">
        <f>(Y251+Z251)/W251</f>
        <v>1.5625E-2</v>
      </c>
      <c r="I251" s="7">
        <f>U251/M251</f>
        <v>0.16294642857142858</v>
      </c>
      <c r="J251" s="7">
        <f>(T251+X251)/M251</f>
        <v>7.1428571428571425E-2</v>
      </c>
      <c r="K251" s="22">
        <f>(1-B251*0.7635+1-C251*0.7562+1-D251*0.75+1-E251*0.7248+1-F251*0.7021+1-G251*0.6285+H251*0.5884+I251*0.5276+1-J251*0.3663)/11.068</f>
        <v>0.46945686218081056</v>
      </c>
      <c r="L251" s="31">
        <f>K251/0.4909*100</f>
        <v>95.631872515952438</v>
      </c>
      <c r="M251" s="72">
        <v>448</v>
      </c>
      <c r="N251" s="72">
        <v>413</v>
      </c>
      <c r="O251" s="72">
        <v>73</v>
      </c>
      <c r="P251" s="72">
        <v>121</v>
      </c>
      <c r="Q251" s="72">
        <v>26</v>
      </c>
      <c r="R251" s="72">
        <v>3</v>
      </c>
      <c r="S251" s="72">
        <v>13</v>
      </c>
      <c r="T251" s="72">
        <v>29</v>
      </c>
      <c r="U251" s="72">
        <v>73</v>
      </c>
      <c r="V251" s="72">
        <v>0.29299999999999998</v>
      </c>
      <c r="W251" s="72">
        <v>192</v>
      </c>
      <c r="X251" s="72">
        <v>3</v>
      </c>
      <c r="Y251" s="72">
        <v>1</v>
      </c>
      <c r="Z251" s="72">
        <v>2</v>
      </c>
      <c r="AA251" s="3"/>
    </row>
    <row r="252" spans="1:27" x14ac:dyDescent="0.2">
      <c r="A252" s="74" t="s">
        <v>62</v>
      </c>
      <c r="B252" s="7">
        <f>(P252-S252)/(N252-S252-U252+Z252)</f>
        <v>0.28368794326241137</v>
      </c>
      <c r="C252" s="7">
        <f>W252/M252</f>
        <v>0.42827004219409281</v>
      </c>
      <c r="D252" s="7">
        <f>(Q252+R252+S252)/P252</f>
        <v>0.45714285714285713</v>
      </c>
      <c r="E252" s="7">
        <f>(W252+O252)/M252</f>
        <v>0.54852320675105481</v>
      </c>
      <c r="F252" s="7">
        <f>(W252/N252)+((P252+T252+X252)/(N252+T252+X252+Z252))</f>
        <v>0.79477179455291624</v>
      </c>
      <c r="G252" s="7">
        <f>S252/W252</f>
        <v>0.12315270935960591</v>
      </c>
      <c r="H252" s="7">
        <f>(Y252+Z252)/W252</f>
        <v>1.9704433497536946E-2</v>
      </c>
      <c r="I252" s="7">
        <f>U252/M252</f>
        <v>0.25527426160337552</v>
      </c>
      <c r="J252" s="7">
        <f>(T252+X252)/M252</f>
        <v>9.49367088607595E-2</v>
      </c>
      <c r="K252" s="22">
        <f>(1-B252*0.7635+1-C252*0.7562+1-D252*0.75+1-E252*0.7248+1-F252*0.7021+1-G252*0.6285+H252*0.5884+I252*0.5276+1-J252*0.3663)/11.068</f>
        <v>0.46939017023398527</v>
      </c>
      <c r="L252" s="31">
        <f>K252/0.4909*100</f>
        <v>95.618286867790843</v>
      </c>
      <c r="M252" s="72">
        <v>474</v>
      </c>
      <c r="N252" s="72">
        <v>425</v>
      </c>
      <c r="O252" s="72">
        <v>57</v>
      </c>
      <c r="P252" s="72">
        <v>105</v>
      </c>
      <c r="Q252" s="72">
        <v>23</v>
      </c>
      <c r="R252" s="72">
        <v>0</v>
      </c>
      <c r="S252" s="72">
        <v>25</v>
      </c>
      <c r="T252" s="72">
        <v>40</v>
      </c>
      <c r="U252" s="72">
        <v>121</v>
      </c>
      <c r="V252" s="72">
        <v>0.247</v>
      </c>
      <c r="W252" s="72">
        <v>203</v>
      </c>
      <c r="X252" s="72">
        <v>5</v>
      </c>
      <c r="Y252" s="72">
        <v>1</v>
      </c>
      <c r="Z252" s="72">
        <v>3</v>
      </c>
      <c r="AA252" s="3"/>
    </row>
    <row r="253" spans="1:27" x14ac:dyDescent="0.2">
      <c r="A253" s="74" t="s">
        <v>213</v>
      </c>
      <c r="B253" s="7">
        <f>(P253-S253)/(N253-S253-U253+Z253)</f>
        <v>0.31707317073170732</v>
      </c>
      <c r="C253" s="7">
        <f>W253/M253</f>
        <v>0.38164251207729466</v>
      </c>
      <c r="D253" s="7">
        <f>(Q253+R253+S253)/P253</f>
        <v>0.46666666666666667</v>
      </c>
      <c r="E253" s="7">
        <f>(W253+O253)/M253</f>
        <v>0.54106280193236711</v>
      </c>
      <c r="F253" s="7">
        <f>(W253/N253)+((P253+T253+X253)/(N253+T253+X253+Z253))</f>
        <v>0.80555098458669305</v>
      </c>
      <c r="G253" s="7">
        <f>S253/W253</f>
        <v>7.5949367088607597E-2</v>
      </c>
      <c r="H253" s="7">
        <f>(Y253+Z253)/W253</f>
        <v>1.2658227848101266E-2</v>
      </c>
      <c r="I253" s="7">
        <f>U253/M253</f>
        <v>0.2318840579710145</v>
      </c>
      <c r="J253" s="7">
        <f>(T253+X253)/M253</f>
        <v>0.14009661835748793</v>
      </c>
      <c r="K253" s="22">
        <f>(1-B253*0.7635+1-C253*0.7562+1-D253*0.75+1-E253*0.7248+1-F253*0.7021+1-G253*0.6285+H253*0.5884+I253*0.5276+1-J253*0.3663)/11.068</f>
        <v>0.46912861069085526</v>
      </c>
      <c r="L253" s="31">
        <f>K253/0.4909*100</f>
        <v>95.565005233419285</v>
      </c>
      <c r="M253" s="72">
        <v>207</v>
      </c>
      <c r="N253" s="72">
        <v>177</v>
      </c>
      <c r="O253" s="72">
        <v>33</v>
      </c>
      <c r="P253" s="72">
        <v>45</v>
      </c>
      <c r="Q253" s="72">
        <v>14</v>
      </c>
      <c r="R253" s="72">
        <v>1</v>
      </c>
      <c r="S253" s="72">
        <v>6</v>
      </c>
      <c r="T253" s="72">
        <v>25</v>
      </c>
      <c r="U253" s="72">
        <v>48</v>
      </c>
      <c r="V253" s="72">
        <v>0.254</v>
      </c>
      <c r="W253" s="72">
        <v>79</v>
      </c>
      <c r="X253" s="72">
        <v>4</v>
      </c>
      <c r="Y253" s="72">
        <v>1</v>
      </c>
      <c r="Z253" s="72">
        <v>0</v>
      </c>
      <c r="AA253" s="3"/>
    </row>
    <row r="254" spans="1:27" x14ac:dyDescent="0.2">
      <c r="A254" s="74" t="s">
        <v>239</v>
      </c>
      <c r="B254" s="7">
        <f>(P254-S254)/(N254-S254-U254+Z254)</f>
        <v>0.32</v>
      </c>
      <c r="C254" s="7">
        <f>W254/M254</f>
        <v>0.42487046632124353</v>
      </c>
      <c r="D254" s="7">
        <f>(Q254+R254+S254)/P254</f>
        <v>0.33962264150943394</v>
      </c>
      <c r="E254" s="7">
        <f>(W254+O254)/M254</f>
        <v>0.60103626943005184</v>
      </c>
      <c r="F254" s="7">
        <f>(W254/N254)+((P254+T254+X254)/(N254+T254+X254+Z254))</f>
        <v>0.82090303478904514</v>
      </c>
      <c r="G254" s="7">
        <f>S254/W254</f>
        <v>6.097560975609756E-2</v>
      </c>
      <c r="H254" s="7">
        <f>(Y254+Z254)/W254</f>
        <v>3.6585365853658534E-2</v>
      </c>
      <c r="I254" s="25">
        <f>U254/M254</f>
        <v>0.11917098445595854</v>
      </c>
      <c r="J254" s="7">
        <f>(T254+X254)/M254</f>
        <v>7.7720207253886009E-2</v>
      </c>
      <c r="K254" s="22">
        <f>(1-B254*0.7635+1-C254*0.7562+1-D254*0.75+1-E254*0.7248+1-F254*0.7021+1-G254*0.6285+H254*0.5884+I254*0.5276+1-J254*0.3663)/11.068</f>
        <v>0.46849459897415618</v>
      </c>
      <c r="L254" s="31">
        <f>K254/0.4909*100</f>
        <v>95.435852306815278</v>
      </c>
      <c r="M254" s="72">
        <v>193</v>
      </c>
      <c r="N254" s="72">
        <v>175</v>
      </c>
      <c r="O254" s="72">
        <v>34</v>
      </c>
      <c r="P254" s="72">
        <v>53</v>
      </c>
      <c r="Q254" s="72">
        <v>12</v>
      </c>
      <c r="R254" s="72">
        <v>1</v>
      </c>
      <c r="S254" s="72">
        <v>5</v>
      </c>
      <c r="T254" s="72">
        <v>13</v>
      </c>
      <c r="U254" s="72">
        <v>23</v>
      </c>
      <c r="V254" s="72">
        <v>0.30299999999999999</v>
      </c>
      <c r="W254" s="72">
        <v>82</v>
      </c>
      <c r="X254" s="72">
        <v>2</v>
      </c>
      <c r="Y254" s="72">
        <v>0</v>
      </c>
      <c r="Z254" s="72">
        <v>3</v>
      </c>
      <c r="AA254" s="3"/>
    </row>
    <row r="255" spans="1:27" x14ac:dyDescent="0.2">
      <c r="A255" s="74" t="s">
        <v>209</v>
      </c>
      <c r="B255" s="7">
        <f>(P255-S255)/(N255-S255-U255+Z255)</f>
        <v>0.28333333333333333</v>
      </c>
      <c r="C255" s="7">
        <f>W255/M255</f>
        <v>0.41626794258373206</v>
      </c>
      <c r="D255" s="7">
        <f>(Q255+R255+S255)/P255</f>
        <v>0.44444444444444442</v>
      </c>
      <c r="E255" s="7">
        <f>(W255+O255)/M255</f>
        <v>0.54545454545454541</v>
      </c>
      <c r="F255" s="7">
        <f>(W255/N255)+((P255+T255+X255)/(N255+T255+X255+Z255))</f>
        <v>0.82632850241545897</v>
      </c>
      <c r="G255" s="7">
        <f>S255/W255</f>
        <v>0.12643678160919541</v>
      </c>
      <c r="H255" s="7">
        <f>(Y255+Z255)/W255</f>
        <v>3.4482758620689655E-2</v>
      </c>
      <c r="I255" s="7">
        <f>U255/M255</f>
        <v>0.23923444976076555</v>
      </c>
      <c r="J255" s="7">
        <f>(T255+X255)/M255</f>
        <v>0.12440191387559808</v>
      </c>
      <c r="K255" s="22">
        <f>(1-B255*0.7635+1-C255*0.7562+1-D255*0.75+1-E255*0.7248+1-F255*0.7021+1-G255*0.6285+H255*0.5884+I255*0.5276+1-J255*0.3663)/11.068</f>
        <v>0.46815368313748501</v>
      </c>
      <c r="L255" s="31">
        <f>K255/0.4909*100</f>
        <v>95.366405202176622</v>
      </c>
      <c r="M255" s="72">
        <v>209</v>
      </c>
      <c r="N255" s="72">
        <v>180</v>
      </c>
      <c r="O255" s="72">
        <v>27</v>
      </c>
      <c r="P255" s="72">
        <v>45</v>
      </c>
      <c r="Q255" s="72">
        <v>9</v>
      </c>
      <c r="R255" s="72">
        <v>0</v>
      </c>
      <c r="S255" s="72">
        <v>11</v>
      </c>
      <c r="T255" s="72">
        <v>21</v>
      </c>
      <c r="U255" s="72">
        <v>50</v>
      </c>
      <c r="V255" s="72">
        <v>0.25</v>
      </c>
      <c r="W255" s="72">
        <v>87</v>
      </c>
      <c r="X255" s="72">
        <v>5</v>
      </c>
      <c r="Y255" s="72">
        <v>2</v>
      </c>
      <c r="Z255" s="72">
        <v>1</v>
      </c>
      <c r="AA255" s="3"/>
    </row>
    <row r="256" spans="1:27" x14ac:dyDescent="0.2">
      <c r="A256" s="74" t="s">
        <v>74</v>
      </c>
      <c r="B256" s="7">
        <f>(P256-S256)/(N256-S256-U256+Z256)</f>
        <v>0.34098360655737703</v>
      </c>
      <c r="C256" s="7">
        <f>W256/M256</f>
        <v>0.43777777777777777</v>
      </c>
      <c r="D256" s="7">
        <f>(Q256+R256+S256)/P256</f>
        <v>0.33057851239669422</v>
      </c>
      <c r="E256" s="7">
        <f>(W256+O256)/M256</f>
        <v>0.57111111111111112</v>
      </c>
      <c r="F256" s="7">
        <f>(W256/N256)+((P256+T256+X256)/(N256+T256+X256+Z256))</f>
        <v>0.84842554411343141</v>
      </c>
      <c r="G256" s="7">
        <f>S256/W256</f>
        <v>8.6294416243654817E-2</v>
      </c>
      <c r="H256" s="7">
        <f>(Y256+Z256)/W256</f>
        <v>2.5380710659898477E-2</v>
      </c>
      <c r="I256" s="7">
        <f>U256/M256</f>
        <v>0.19111111111111112</v>
      </c>
      <c r="J256" s="7">
        <f>(T256+X256)/M256</f>
        <v>9.1111111111111115E-2</v>
      </c>
      <c r="K256" s="22">
        <f>(1-B256*0.7635+1-C256*0.7562+1-D256*0.75+1-E256*0.7248+1-F256*0.7021+1-G256*0.6285+H256*0.5884+I256*0.5276+1-J256*0.3663)/11.068</f>
        <v>0.46794460249822573</v>
      </c>
      <c r="L256" s="31">
        <f>K256/0.4909*100</f>
        <v>95.32381391285918</v>
      </c>
      <c r="M256" s="72">
        <v>450</v>
      </c>
      <c r="N256" s="72">
        <v>404</v>
      </c>
      <c r="O256" s="72">
        <v>60</v>
      </c>
      <c r="P256" s="72">
        <v>121</v>
      </c>
      <c r="Q256" s="72">
        <v>21</v>
      </c>
      <c r="R256" s="72">
        <v>2</v>
      </c>
      <c r="S256" s="72">
        <v>17</v>
      </c>
      <c r="T256" s="72">
        <v>33</v>
      </c>
      <c r="U256" s="72">
        <v>86</v>
      </c>
      <c r="V256" s="72">
        <v>0.3</v>
      </c>
      <c r="W256" s="72">
        <v>197</v>
      </c>
      <c r="X256" s="72">
        <v>8</v>
      </c>
      <c r="Y256" s="72">
        <v>1</v>
      </c>
      <c r="Z256" s="72">
        <v>4</v>
      </c>
      <c r="AA256" s="3"/>
    </row>
    <row r="257" spans="1:27" x14ac:dyDescent="0.2">
      <c r="A257" s="74" t="s">
        <v>280</v>
      </c>
      <c r="B257" s="7">
        <f>(P257-S257)/(N257-S257-U257+Z257)</f>
        <v>0.29702970297029702</v>
      </c>
      <c r="C257" s="7">
        <f>W257/M257</f>
        <v>0.41807909604519772</v>
      </c>
      <c r="D257" s="7">
        <f>(Q257+R257+S257)/P257</f>
        <v>0.47368421052631576</v>
      </c>
      <c r="E257" s="7">
        <f>(W257+O257)/M257</f>
        <v>0.56497175141242939</v>
      </c>
      <c r="F257" s="7">
        <f>(W257/N257)+((P257+T257+X257)/(N257+T257+X257+Z257))</f>
        <v>0.81699346405228757</v>
      </c>
      <c r="G257" s="7">
        <f>S257/W257</f>
        <v>0.10810810810810811</v>
      </c>
      <c r="H257" s="7">
        <f>(Y257+Z257)/W257</f>
        <v>4.0540540540540543E-2</v>
      </c>
      <c r="I257" s="7">
        <f>U257/M257</f>
        <v>0.2655367231638418</v>
      </c>
      <c r="J257" s="7">
        <f>(T257+X257)/M257</f>
        <v>0.11864406779661017</v>
      </c>
      <c r="K257" s="22">
        <f>(1-B257*0.7635+1-C257*0.7562+1-D257*0.75+1-E257*0.7248+1-F257*0.7021+1-G257*0.6285+H257*0.5884+I257*0.5276+1-J257*0.3663)/11.068</f>
        <v>0.46722502494928397</v>
      </c>
      <c r="L257" s="31">
        <f>K257/0.4909*100</f>
        <v>95.177230586531664</v>
      </c>
      <c r="M257" s="72">
        <v>177</v>
      </c>
      <c r="N257" s="72">
        <v>153</v>
      </c>
      <c r="O257" s="72">
        <v>26</v>
      </c>
      <c r="P257" s="72">
        <v>38</v>
      </c>
      <c r="Q257" s="72">
        <v>8</v>
      </c>
      <c r="R257" s="72">
        <v>2</v>
      </c>
      <c r="S257" s="72">
        <v>8</v>
      </c>
      <c r="T257" s="72">
        <v>14</v>
      </c>
      <c r="U257" s="72">
        <v>47</v>
      </c>
      <c r="V257" s="72">
        <v>0.248</v>
      </c>
      <c r="W257" s="72">
        <v>74</v>
      </c>
      <c r="X257" s="72">
        <v>7</v>
      </c>
      <c r="Y257" s="72">
        <v>0</v>
      </c>
      <c r="Z257" s="72">
        <v>3</v>
      </c>
      <c r="AA257" s="3"/>
    </row>
    <row r="258" spans="1:27" x14ac:dyDescent="0.2">
      <c r="A258" s="74" t="s">
        <v>282</v>
      </c>
      <c r="B258" s="7">
        <f>(P258-S258)/(N258-S258-U258+Z258)</f>
        <v>0.28000000000000003</v>
      </c>
      <c r="C258" s="7">
        <f>W258/M258</f>
        <v>0.42372881355932202</v>
      </c>
      <c r="D258" s="7">
        <f>(Q258+R258+S258)/P258</f>
        <v>0.44736842105263158</v>
      </c>
      <c r="E258" s="7">
        <f>(W258+O258)/M258</f>
        <v>0.5423728813559322</v>
      </c>
      <c r="F258" s="7">
        <f>(W258/N258)+((P258+T258+X258)/(N258+T258+X258+Z258))</f>
        <v>0.83482884679295444</v>
      </c>
      <c r="G258" s="7">
        <f>S258/W258</f>
        <v>0.13333333333333333</v>
      </c>
      <c r="H258" s="7">
        <f>(Y258+Z258)/W258</f>
        <v>1.3333333333333334E-2</v>
      </c>
      <c r="I258" s="7">
        <f>U258/M258</f>
        <v>0.24858757062146894</v>
      </c>
      <c r="J258" s="7">
        <f>(T258+X258)/M258</f>
        <v>0.12994350282485875</v>
      </c>
      <c r="K258" s="22">
        <f>(1-B258*0.7635+1-C258*0.7562+1-D258*0.75+1-E258*0.7248+1-F258*0.7021+1-G258*0.6285+H258*0.5884+I258*0.5276+1-J258*0.3663)/11.068</f>
        <v>0.46608480196650964</v>
      </c>
      <c r="L258" s="31">
        <f>K258/0.4909*100</f>
        <v>94.944958640560117</v>
      </c>
      <c r="M258" s="72">
        <v>177</v>
      </c>
      <c r="N258" s="72">
        <v>153</v>
      </c>
      <c r="O258" s="72">
        <v>21</v>
      </c>
      <c r="P258" s="72">
        <v>38</v>
      </c>
      <c r="Q258" s="72">
        <v>7</v>
      </c>
      <c r="R258" s="72">
        <v>0</v>
      </c>
      <c r="S258" s="72">
        <v>10</v>
      </c>
      <c r="T258" s="72">
        <v>20</v>
      </c>
      <c r="U258" s="72">
        <v>44</v>
      </c>
      <c r="V258" s="72">
        <v>0.248</v>
      </c>
      <c r="W258" s="72">
        <v>75</v>
      </c>
      <c r="X258" s="72">
        <v>3</v>
      </c>
      <c r="Y258" s="72">
        <v>0</v>
      </c>
      <c r="Z258" s="72">
        <v>1</v>
      </c>
      <c r="AA258" s="3"/>
    </row>
    <row r="259" spans="1:27" x14ac:dyDescent="0.2">
      <c r="A259" s="74" t="s">
        <v>196</v>
      </c>
      <c r="B259" s="7">
        <f>(P259-S259)/(N259-S259-U259+Z259)</f>
        <v>0.35537190082644626</v>
      </c>
      <c r="C259" s="7">
        <f>W259/M259</f>
        <v>0.44444444444444442</v>
      </c>
      <c r="D259" s="7">
        <f>(Q259+R259+S259)/P259</f>
        <v>0.41509433962264153</v>
      </c>
      <c r="E259" s="7">
        <f>(W259+O259)/M259</f>
        <v>0.56018518518518523</v>
      </c>
      <c r="F259" s="7">
        <f>(W259/N259)+((P259+T259+X259)/(N259+T259+X259+Z259))</f>
        <v>0.83027065527065536</v>
      </c>
      <c r="G259" s="7">
        <f>S259/W259</f>
        <v>0.10416666666666667</v>
      </c>
      <c r="H259" s="7">
        <f>(Y259+Z259)/W259</f>
        <v>1.0416666666666666E-2</v>
      </c>
      <c r="I259" s="7">
        <f>U259/M259</f>
        <v>0.30092592592592593</v>
      </c>
      <c r="J259" s="7">
        <f>(T259+X259)/M259</f>
        <v>9.2592592592592587E-2</v>
      </c>
      <c r="K259" s="22">
        <f>(1-B259*0.7635+1-C259*0.7562+1-D259*0.75+1-E259*0.7248+1-F259*0.7021+1-G259*0.6285+H259*0.5884+I259*0.5276+1-J259*0.3663)/11.068</f>
        <v>0.46601201024068556</v>
      </c>
      <c r="L259" s="31">
        <f>K259/0.4909*100</f>
        <v>94.930130421814127</v>
      </c>
      <c r="M259" s="72">
        <v>216</v>
      </c>
      <c r="N259" s="72">
        <v>195</v>
      </c>
      <c r="O259" s="72">
        <v>25</v>
      </c>
      <c r="P259" s="72">
        <v>53</v>
      </c>
      <c r="Q259" s="72">
        <v>11</v>
      </c>
      <c r="R259" s="72">
        <v>1</v>
      </c>
      <c r="S259" s="72">
        <v>10</v>
      </c>
      <c r="T259" s="72">
        <v>19</v>
      </c>
      <c r="U259" s="72">
        <v>65</v>
      </c>
      <c r="V259" s="72">
        <v>0.27200000000000002</v>
      </c>
      <c r="W259" s="72">
        <v>96</v>
      </c>
      <c r="X259" s="72">
        <v>1</v>
      </c>
      <c r="Y259" s="72">
        <v>0</v>
      </c>
      <c r="Z259" s="72">
        <v>1</v>
      </c>
      <c r="AA259" s="3"/>
    </row>
    <row r="260" spans="1:27" x14ac:dyDescent="0.2">
      <c r="A260" s="74" t="s">
        <v>162</v>
      </c>
      <c r="B260" s="7">
        <f>(P260-S260)/(N260-S260-U260+Z260)</f>
        <v>0.34523809523809523</v>
      </c>
      <c r="C260" s="7">
        <f>W260/M260</f>
        <v>0.43560606060606061</v>
      </c>
      <c r="D260" s="7">
        <f>(Q260+R260+S260)/P260</f>
        <v>0.38235294117647056</v>
      </c>
      <c r="E260" s="7">
        <f>(W260+O260)/M260</f>
        <v>0.5757575757575758</v>
      </c>
      <c r="F260" s="7">
        <f>(W260/N260)+((P260+T260+X260)/(N260+T260+X260+Z260))</f>
        <v>0.83300316324248325</v>
      </c>
      <c r="G260" s="7">
        <f>S260/W260</f>
        <v>8.6956521739130432E-2</v>
      </c>
      <c r="H260" s="7">
        <f>(Y260+Z260)/W260</f>
        <v>8.6956521739130436E-3</v>
      </c>
      <c r="I260" s="7">
        <f>U260/M260</f>
        <v>0.23106060606060605</v>
      </c>
      <c r="J260" s="7">
        <f>(T260+X260)/M260</f>
        <v>9.0909090909090912E-2</v>
      </c>
      <c r="K260" s="22">
        <f>(1-B260*0.7635+1-C260*0.7562+1-D260*0.75+1-E260*0.7248+1-F260*0.7021+1-G260*0.6285+H260*0.5884+I260*0.5276+1-J260*0.3663)/11.068</f>
        <v>0.46595157364791134</v>
      </c>
      <c r="L260" s="31">
        <f>K260/0.4909*100</f>
        <v>94.917819036038168</v>
      </c>
      <c r="M260" s="72">
        <v>264</v>
      </c>
      <c r="N260" s="72">
        <v>238</v>
      </c>
      <c r="O260" s="72">
        <v>37</v>
      </c>
      <c r="P260" s="72">
        <v>68</v>
      </c>
      <c r="Q260" s="72">
        <v>15</v>
      </c>
      <c r="R260" s="72">
        <v>1</v>
      </c>
      <c r="S260" s="72">
        <v>10</v>
      </c>
      <c r="T260" s="72">
        <v>22</v>
      </c>
      <c r="U260" s="72">
        <v>61</v>
      </c>
      <c r="V260" s="72">
        <v>0.28599999999999998</v>
      </c>
      <c r="W260" s="72">
        <v>115</v>
      </c>
      <c r="X260" s="72">
        <v>2</v>
      </c>
      <c r="Y260" s="72">
        <v>0</v>
      </c>
      <c r="Z260" s="72">
        <v>1</v>
      </c>
      <c r="AA260" s="3"/>
    </row>
    <row r="261" spans="1:27" x14ac:dyDescent="0.2">
      <c r="A261" s="74" t="s">
        <v>129</v>
      </c>
      <c r="B261" s="7">
        <f>(P261-S261)/(N261-S261-U261+Z261)</f>
        <v>0.3261802575107296</v>
      </c>
      <c r="C261" s="7">
        <f>W261/M261</f>
        <v>0.45533141210374639</v>
      </c>
      <c r="D261" s="7">
        <f>(Q261+R261+S261)/P261</f>
        <v>0.35869565217391303</v>
      </c>
      <c r="E261" s="7">
        <f>(W261+O261)/M261</f>
        <v>0.60230547550432278</v>
      </c>
      <c r="F261" s="7">
        <f>(W261/N261)+((P261+T261+X261)/(N261+T261+X261+Z261))</f>
        <v>0.83946317536149961</v>
      </c>
      <c r="G261" s="7">
        <f>S261/W261</f>
        <v>0.10126582278481013</v>
      </c>
      <c r="H261" s="7">
        <f>(Y261+Z261)/W261</f>
        <v>2.5316455696202531E-2</v>
      </c>
      <c r="I261" s="7">
        <f>U261/M261</f>
        <v>0.20461095100864554</v>
      </c>
      <c r="J261" s="7">
        <f>(T261+X261)/M261</f>
        <v>7.492795389048991E-2</v>
      </c>
      <c r="K261" s="22">
        <f>(1-B261*0.7635+1-C261*0.7562+1-D261*0.75+1-E261*0.7248+1-F261*0.7021+1-G261*0.6285+H261*0.5884+I261*0.5276+1-J261*0.3663)/11.068</f>
        <v>0.46471243020544778</v>
      </c>
      <c r="L261" s="31">
        <f>K261/0.4909*100</f>
        <v>94.665396252892194</v>
      </c>
      <c r="M261" s="72">
        <v>347</v>
      </c>
      <c r="N261" s="72">
        <v>317</v>
      </c>
      <c r="O261" s="72">
        <v>51</v>
      </c>
      <c r="P261" s="72">
        <v>92</v>
      </c>
      <c r="Q261" s="72">
        <v>16</v>
      </c>
      <c r="R261" s="72">
        <v>1</v>
      </c>
      <c r="S261" s="72">
        <v>16</v>
      </c>
      <c r="T261" s="72">
        <v>23</v>
      </c>
      <c r="U261" s="72">
        <v>71</v>
      </c>
      <c r="V261" s="72">
        <v>0.28999999999999998</v>
      </c>
      <c r="W261" s="72">
        <v>158</v>
      </c>
      <c r="X261" s="72">
        <v>3</v>
      </c>
      <c r="Y261" s="72">
        <v>1</v>
      </c>
      <c r="Z261" s="72">
        <v>3</v>
      </c>
      <c r="AA261" s="3"/>
    </row>
    <row r="262" spans="1:27" x14ac:dyDescent="0.2">
      <c r="A262" s="74" t="s">
        <v>261</v>
      </c>
      <c r="B262" s="7">
        <f>(P262-S262)/(N262-S262-U262+Z262)</f>
        <v>0.26984126984126983</v>
      </c>
      <c r="C262" s="7">
        <f>W262/M262</f>
        <v>0.43715846994535518</v>
      </c>
      <c r="D262" s="7">
        <f>(Q262+R262+S262)/P262</f>
        <v>0.47619047619047616</v>
      </c>
      <c r="E262" s="7">
        <f>(W262+O262)/M262</f>
        <v>0.57923497267759561</v>
      </c>
      <c r="F262" s="7">
        <f>(W262/N262)+((P262+T262+X262)/(N262+T262+X262+Z262))</f>
        <v>0.78766588602654175</v>
      </c>
      <c r="G262" s="7">
        <f>S262/W262</f>
        <v>0.1</v>
      </c>
      <c r="H262" s="7">
        <f>(Y262+Z262)/W262</f>
        <v>0</v>
      </c>
      <c r="I262" s="7">
        <f>U262/M262</f>
        <v>0.18579234972677597</v>
      </c>
      <c r="J262" s="7">
        <f>(T262+X262)/M262</f>
        <v>8.1967213114754092E-2</v>
      </c>
      <c r="K262" s="22">
        <f>(1-B262*0.7635+1-C262*0.7562+1-D262*0.75+1-E262*0.7248+1-F262*0.7021+1-G262*0.6285+H262*0.5884+I262*0.5276+1-J262*0.3663)/11.068</f>
        <v>0.46427121658263565</v>
      </c>
      <c r="L262" s="31">
        <f>K262/0.4909*100</f>
        <v>94.575517739383912</v>
      </c>
      <c r="M262" s="72">
        <v>183</v>
      </c>
      <c r="N262" s="72">
        <v>168</v>
      </c>
      <c r="O262" s="72">
        <v>26</v>
      </c>
      <c r="P262" s="72">
        <v>42</v>
      </c>
      <c r="Q262" s="72">
        <v>10</v>
      </c>
      <c r="R262" s="72">
        <v>2</v>
      </c>
      <c r="S262" s="72">
        <v>8</v>
      </c>
      <c r="T262" s="72">
        <v>14</v>
      </c>
      <c r="U262" s="72">
        <v>34</v>
      </c>
      <c r="V262" s="72">
        <v>0.25</v>
      </c>
      <c r="W262" s="72">
        <v>80</v>
      </c>
      <c r="X262" s="72">
        <v>1</v>
      </c>
      <c r="Y262" s="72">
        <v>0</v>
      </c>
      <c r="Z262" s="72">
        <v>0</v>
      </c>
      <c r="AA262" s="3"/>
    </row>
    <row r="263" spans="1:27" x14ac:dyDescent="0.2">
      <c r="A263" s="74" t="s">
        <v>35</v>
      </c>
      <c r="B263" s="7">
        <f>(P263-S263)/(N263-S263-U263+Z263)</f>
        <v>0.29558011049723759</v>
      </c>
      <c r="C263" s="7">
        <f>W263/M263</f>
        <v>0.45283018867924529</v>
      </c>
      <c r="D263" s="7">
        <f>(Q263+R263+S263)/P263</f>
        <v>0.37313432835820898</v>
      </c>
      <c r="E263" s="7">
        <f>(W263+O263)/M263</f>
        <v>0.60754716981132073</v>
      </c>
      <c r="F263" s="7">
        <f>(W263/N263)+((P263+T263+X263)/(N263+T263+X263+Z263))</f>
        <v>0.83460076045627374</v>
      </c>
      <c r="G263" s="7">
        <f>S263/W263</f>
        <v>0.1125</v>
      </c>
      <c r="H263" s="7">
        <f>(Y263+Z263)/W263</f>
        <v>2.9166666666666667E-2</v>
      </c>
      <c r="I263" s="7">
        <f>U263/M263</f>
        <v>0.17924528301886791</v>
      </c>
      <c r="J263" s="7">
        <f>(T263+X263)/M263</f>
        <v>7.9245283018867921E-2</v>
      </c>
      <c r="K263" s="22">
        <f>(1-B263*0.7635+1-C263*0.7562+1-D263*0.75+1-E263*0.7248+1-F263*0.7021+1-G263*0.6285+H263*0.5884+I263*0.5276+1-J263*0.3663)/11.068</f>
        <v>0.46419569469727801</v>
      </c>
      <c r="L263" s="31">
        <f>K263/0.4909*100</f>
        <v>94.560133366730099</v>
      </c>
      <c r="M263" s="72">
        <v>530</v>
      </c>
      <c r="N263" s="72">
        <v>480</v>
      </c>
      <c r="O263" s="72">
        <v>82</v>
      </c>
      <c r="P263" s="72">
        <v>134</v>
      </c>
      <c r="Q263" s="72">
        <v>21</v>
      </c>
      <c r="R263" s="72">
        <v>2</v>
      </c>
      <c r="S263" s="72">
        <v>27</v>
      </c>
      <c r="T263" s="72">
        <v>39</v>
      </c>
      <c r="U263" s="72">
        <v>95</v>
      </c>
      <c r="V263" s="72">
        <v>0.27900000000000003</v>
      </c>
      <c r="W263" s="72">
        <v>240</v>
      </c>
      <c r="X263" s="72">
        <v>3</v>
      </c>
      <c r="Y263" s="72">
        <v>3</v>
      </c>
      <c r="Z263" s="72">
        <v>4</v>
      </c>
      <c r="AA263" s="3"/>
    </row>
    <row r="264" spans="1:27" x14ac:dyDescent="0.2">
      <c r="A264" s="74" t="s">
        <v>224</v>
      </c>
      <c r="B264" s="7">
        <f>(P264-S264)/(N264-S264-U264+Z264)</f>
        <v>0.27559055118110237</v>
      </c>
      <c r="C264" s="7">
        <f>W264/M264</f>
        <v>0.42424242424242425</v>
      </c>
      <c r="D264" s="7">
        <f>(Q264+R264+S264)/P264</f>
        <v>0.48837209302325579</v>
      </c>
      <c r="E264" s="7">
        <f>(W264+O264)/M264</f>
        <v>0.58080808080808077</v>
      </c>
      <c r="F264" s="7">
        <f>(W264/N264)+((P264+T264+X264)/(N264+T264+X264+Z264))</f>
        <v>0.81549837152665705</v>
      </c>
      <c r="G264" s="7">
        <f>S264/W264</f>
        <v>9.5238095238095233E-2</v>
      </c>
      <c r="H264" s="7">
        <f>(Y264+Z264)/W264</f>
        <v>3.5714285714285712E-2</v>
      </c>
      <c r="I264" s="7">
        <f>U264/M264</f>
        <v>0.20202020202020202</v>
      </c>
      <c r="J264" s="7">
        <f>(T264+X264)/M264</f>
        <v>0.1111111111111111</v>
      </c>
      <c r="K264" s="22">
        <f>(1-B264*0.7635+1-C264*0.7562+1-D264*0.75+1-E264*0.7248+1-F264*0.7021+1-G264*0.6285+H264*0.5884+I264*0.5276+1-J264*0.3663)/11.068</f>
        <v>0.46404113850904444</v>
      </c>
      <c r="L264" s="31">
        <f>K264/0.4909*100</f>
        <v>94.528649115714899</v>
      </c>
      <c r="M264" s="72">
        <v>198</v>
      </c>
      <c r="N264" s="72">
        <v>173</v>
      </c>
      <c r="O264" s="72">
        <v>31</v>
      </c>
      <c r="P264" s="72">
        <v>43</v>
      </c>
      <c r="Q264" s="72">
        <v>9</v>
      </c>
      <c r="R264" s="72">
        <v>4</v>
      </c>
      <c r="S264" s="72">
        <v>8</v>
      </c>
      <c r="T264" s="72">
        <v>20</v>
      </c>
      <c r="U264" s="72">
        <v>40</v>
      </c>
      <c r="V264" s="72">
        <v>0.249</v>
      </c>
      <c r="W264" s="72">
        <v>84</v>
      </c>
      <c r="X264" s="72">
        <v>2</v>
      </c>
      <c r="Y264" s="72">
        <v>1</v>
      </c>
      <c r="Z264" s="72">
        <v>2</v>
      </c>
      <c r="AA264" s="3"/>
    </row>
    <row r="265" spans="1:27" x14ac:dyDescent="0.2">
      <c r="A265" s="74" t="s">
        <v>135</v>
      </c>
      <c r="B265" s="7">
        <f>(P265-S265)/(N265-S265-U265+Z265)</f>
        <v>0.31906614785992216</v>
      </c>
      <c r="C265" s="7">
        <f>W265/M265</f>
        <v>0.45427728613569324</v>
      </c>
      <c r="D265" s="7">
        <f>(Q265+R265+S265)/P265</f>
        <v>0.36170212765957449</v>
      </c>
      <c r="E265" s="7">
        <f>(W265+O265)/M265</f>
        <v>0.58997050147492625</v>
      </c>
      <c r="F265" s="7">
        <f>(W265/N265)+((P265+T265+X265)/(N265+T265+X265+Z265))</f>
        <v>0.84077075249182076</v>
      </c>
      <c r="G265" s="7">
        <f>S265/W265</f>
        <v>7.792207792207792E-2</v>
      </c>
      <c r="H265" s="7">
        <f>(Y265+Z265)/W265</f>
        <v>2.5974025974025976E-2</v>
      </c>
      <c r="I265" s="7">
        <f>U265/M265</f>
        <v>0.13274336283185842</v>
      </c>
      <c r="J265" s="7">
        <f>(T265+X265)/M265</f>
        <v>6.7846607669616518E-2</v>
      </c>
      <c r="K265" s="22">
        <f>(1-B265*0.7635+1-C265*0.7562+1-D265*0.75+1-E265*0.7248+1-F265*0.7021+1-G265*0.6285+H265*0.5884+I265*0.5276+1-J265*0.3663)/11.068</f>
        <v>0.46396534410414908</v>
      </c>
      <c r="L265" s="31">
        <f>K265/0.4909*100</f>
        <v>94.513209228793855</v>
      </c>
      <c r="M265" s="72">
        <v>339</v>
      </c>
      <c r="N265" s="72">
        <v>312</v>
      </c>
      <c r="O265" s="72">
        <v>46</v>
      </c>
      <c r="P265" s="72">
        <v>94</v>
      </c>
      <c r="Q265" s="72">
        <v>20</v>
      </c>
      <c r="R265" s="72">
        <v>2</v>
      </c>
      <c r="S265" s="72">
        <v>12</v>
      </c>
      <c r="T265" s="72">
        <v>22</v>
      </c>
      <c r="U265" s="72">
        <v>45</v>
      </c>
      <c r="V265" s="72">
        <v>0.30099999999999999</v>
      </c>
      <c r="W265" s="72">
        <v>154</v>
      </c>
      <c r="X265" s="72">
        <v>1</v>
      </c>
      <c r="Y265" s="72">
        <v>2</v>
      </c>
      <c r="Z265" s="72">
        <v>2</v>
      </c>
      <c r="AA265" s="3"/>
    </row>
    <row r="266" spans="1:27" x14ac:dyDescent="0.2">
      <c r="A266" s="74" t="s">
        <v>125</v>
      </c>
      <c r="B266" s="7">
        <f>(P266-S266)/(N266-S266-U266+Z266)</f>
        <v>0.2857142857142857</v>
      </c>
      <c r="C266" s="7">
        <f>W266/M266</f>
        <v>0.43342776203966005</v>
      </c>
      <c r="D266" s="7">
        <f>(Q266+R266+S266)/P266</f>
        <v>0.4567901234567901</v>
      </c>
      <c r="E266" s="7">
        <f>(W266+O266)/M266</f>
        <v>0.59773371104815864</v>
      </c>
      <c r="F266" s="7">
        <f>(W266/N266)+((P266+T266+X266)/(N266+T266+X266+Z266))</f>
        <v>0.81489647413214295</v>
      </c>
      <c r="G266" s="7">
        <f>S266/W266</f>
        <v>0.1111111111111111</v>
      </c>
      <c r="H266" s="7">
        <f>(Y266+Z266)/W266</f>
        <v>3.2679738562091505E-2</v>
      </c>
      <c r="I266" s="7">
        <f>U266/M266</f>
        <v>0.21529745042492918</v>
      </c>
      <c r="J266" s="7">
        <f>(T266+X266)/M266</f>
        <v>9.6317280453257784E-2</v>
      </c>
      <c r="K266" s="22">
        <f>(1-B266*0.7635+1-C266*0.7562+1-D266*0.75+1-E266*0.7248+1-F266*0.7021+1-G266*0.6285+H266*0.5884+I266*0.5276+1-J266*0.3663)/11.068</f>
        <v>0.46384492303984842</v>
      </c>
      <c r="L266" s="31">
        <f>K266/0.4909*100</f>
        <v>94.488678557720192</v>
      </c>
      <c r="M266" s="72">
        <v>353</v>
      </c>
      <c r="N266" s="72">
        <v>314</v>
      </c>
      <c r="O266" s="72">
        <v>58</v>
      </c>
      <c r="P266" s="72">
        <v>81</v>
      </c>
      <c r="Q266" s="72">
        <v>19</v>
      </c>
      <c r="R266" s="72">
        <v>1</v>
      </c>
      <c r="S266" s="72">
        <v>17</v>
      </c>
      <c r="T266" s="72">
        <v>29</v>
      </c>
      <c r="U266" s="72">
        <v>76</v>
      </c>
      <c r="V266" s="72">
        <v>0.25800000000000001</v>
      </c>
      <c r="W266" s="72">
        <v>153</v>
      </c>
      <c r="X266" s="72">
        <v>5</v>
      </c>
      <c r="Y266" s="72">
        <v>2</v>
      </c>
      <c r="Z266" s="72">
        <v>3</v>
      </c>
      <c r="AA266" s="3"/>
    </row>
    <row r="267" spans="1:27" x14ac:dyDescent="0.2">
      <c r="A267" s="74" t="s">
        <v>144</v>
      </c>
      <c r="B267" s="7">
        <f>(P267-S267)/(N267-S267-U267+Z267)</f>
        <v>0.33333333333333331</v>
      </c>
      <c r="C267" s="7">
        <f>W267/M267</f>
        <v>0.45276872964169379</v>
      </c>
      <c r="D267" s="7">
        <f>(Q267+R267+S267)/P267</f>
        <v>0.38554216867469882</v>
      </c>
      <c r="E267" s="7">
        <f>(W267+O267)/M267</f>
        <v>0.57654723127035834</v>
      </c>
      <c r="F267" s="7">
        <f>(W267/N267)+((P267+T267+X267)/(N267+T267+X267+Z267))</f>
        <v>0.8422029053147424</v>
      </c>
      <c r="G267" s="7">
        <f>S267/W267</f>
        <v>8.6330935251798566E-2</v>
      </c>
      <c r="H267" s="7">
        <f>(Y267+Z267)/W267</f>
        <v>2.1582733812949641E-2</v>
      </c>
      <c r="I267" s="7">
        <f>U267/M267</f>
        <v>0.18566775244299674</v>
      </c>
      <c r="J267" s="7">
        <f>(T267+X267)/M267</f>
        <v>7.4918566775244305E-2</v>
      </c>
      <c r="K267" s="22">
        <f>(1-B267*0.7635+1-C267*0.7562+1-D267*0.75+1-E267*0.7248+1-F267*0.7021+1-G267*0.6285+H267*0.5884+I267*0.5276+1-J267*0.3663)/11.068</f>
        <v>0.4638347931009783</v>
      </c>
      <c r="L267" s="31">
        <f>K267/0.4909*100</f>
        <v>94.486615013440272</v>
      </c>
      <c r="M267" s="72">
        <v>307</v>
      </c>
      <c r="N267" s="72">
        <v>281</v>
      </c>
      <c r="O267" s="72">
        <v>38</v>
      </c>
      <c r="P267" s="72">
        <v>83</v>
      </c>
      <c r="Q267" s="72">
        <v>20</v>
      </c>
      <c r="R267" s="72">
        <v>0</v>
      </c>
      <c r="S267" s="72">
        <v>12</v>
      </c>
      <c r="T267" s="72">
        <v>20</v>
      </c>
      <c r="U267" s="72">
        <v>57</v>
      </c>
      <c r="V267" s="72">
        <v>0.29499999999999998</v>
      </c>
      <c r="W267" s="72">
        <v>139</v>
      </c>
      <c r="X267" s="72">
        <v>3</v>
      </c>
      <c r="Y267" s="72">
        <v>2</v>
      </c>
      <c r="Z267" s="72">
        <v>1</v>
      </c>
      <c r="AA267" s="3"/>
    </row>
    <row r="268" spans="1:27" x14ac:dyDescent="0.2">
      <c r="A268" s="74" t="s">
        <v>270</v>
      </c>
      <c r="B268" s="7">
        <f>(P268-S268)/(N268-S268-U268+Z268)</f>
        <v>0.37903225806451613</v>
      </c>
      <c r="C268" s="7">
        <f>W268/M268</f>
        <v>0.45555555555555555</v>
      </c>
      <c r="D268" s="7">
        <f>(Q268+R268+S268)/P268</f>
        <v>0.32075471698113206</v>
      </c>
      <c r="E268" s="7">
        <f>(W268+O268)/M268</f>
        <v>0.60555555555555551</v>
      </c>
      <c r="F268" s="7">
        <f>(W268/N268)+((P268+T268+X268)/(N268+T268+X268+Z268))</f>
        <v>0.86064257028112445</v>
      </c>
      <c r="G268" s="7">
        <f>S268/W268</f>
        <v>7.3170731707317069E-2</v>
      </c>
      <c r="H268" s="7">
        <f>(Y268+Z268)/W268</f>
        <v>1.2195121951219513E-2</v>
      </c>
      <c r="I268" s="7">
        <f>U268/M268</f>
        <v>0.20555555555555555</v>
      </c>
      <c r="J268" s="7">
        <f>(T268+X268)/M268</f>
        <v>7.2222222222222215E-2</v>
      </c>
      <c r="K268" s="22">
        <f>(1-B268*0.7635+1-C268*0.7562+1-D268*0.75+1-E268*0.7248+1-F268*0.7021+1-G268*0.6285+H268*0.5884+I268*0.5276+1-J268*0.3663)/11.068</f>
        <v>0.46309828540376741</v>
      </c>
      <c r="L268" s="31">
        <f>K268/0.4909*100</f>
        <v>94.336582889339454</v>
      </c>
      <c r="M268" s="72">
        <v>180</v>
      </c>
      <c r="N268" s="72">
        <v>166</v>
      </c>
      <c r="O268" s="72">
        <v>27</v>
      </c>
      <c r="P268" s="72">
        <v>53</v>
      </c>
      <c r="Q268" s="72">
        <v>11</v>
      </c>
      <c r="R268" s="72">
        <v>0</v>
      </c>
      <c r="S268" s="72">
        <v>6</v>
      </c>
      <c r="T268" s="72">
        <v>12</v>
      </c>
      <c r="U268" s="72">
        <v>37</v>
      </c>
      <c r="V268" s="72">
        <v>0.31900000000000001</v>
      </c>
      <c r="W268" s="72">
        <v>82</v>
      </c>
      <c r="X268" s="72">
        <v>1</v>
      </c>
      <c r="Y268" s="72">
        <v>0</v>
      </c>
      <c r="Z268" s="72">
        <v>1</v>
      </c>
      <c r="AA268" s="3"/>
    </row>
    <row r="269" spans="1:27" x14ac:dyDescent="0.2">
      <c r="A269" s="74" t="s">
        <v>53</v>
      </c>
      <c r="B269" s="7">
        <f>(P269-S269)/(N269-S269-U269+Z269)</f>
        <v>0.33526011560693642</v>
      </c>
      <c r="C269" s="7">
        <f>W269/M269</f>
        <v>0.44047619047619047</v>
      </c>
      <c r="D269" s="7">
        <f>(Q269+R269+S269)/P269</f>
        <v>0.36567164179104478</v>
      </c>
      <c r="E269" s="7">
        <f>(W269+O269)/M269</f>
        <v>0.57936507936507942</v>
      </c>
      <c r="F269" s="7">
        <f>(W269/N269)+((P269+T269+X269)/(N269+T269+X269+Z269))</f>
        <v>0.86767604133375942</v>
      </c>
      <c r="G269" s="7">
        <f>S269/W269</f>
        <v>8.1081081081081086E-2</v>
      </c>
      <c r="H269" s="7">
        <f>(Y269+Z269)/W269</f>
        <v>1.8018018018018018E-2</v>
      </c>
      <c r="I269" s="7">
        <f>U269/M269</f>
        <v>0.17261904761904762</v>
      </c>
      <c r="J269" s="7">
        <f>(T269+X269)/M269</f>
        <v>0.10515873015873016</v>
      </c>
      <c r="K269" s="22">
        <f>(1-B269*0.7635+1-C269*0.7562+1-D269*0.75+1-E269*0.7248+1-F269*0.7021+1-G269*0.6285+H269*0.5884+I269*0.5276+1-J269*0.3663)/11.068</f>
        <v>0.46257358384690028</v>
      </c>
      <c r="L269" s="31">
        <f>K269/0.4909*100</f>
        <v>94.229697259503013</v>
      </c>
      <c r="M269" s="72">
        <v>504</v>
      </c>
      <c r="N269" s="72">
        <v>447</v>
      </c>
      <c r="O269" s="72">
        <v>70</v>
      </c>
      <c r="P269" s="72">
        <v>134</v>
      </c>
      <c r="Q269" s="72">
        <v>28</v>
      </c>
      <c r="R269" s="72">
        <v>3</v>
      </c>
      <c r="S269" s="72">
        <v>18</v>
      </c>
      <c r="T269" s="72">
        <v>48</v>
      </c>
      <c r="U269" s="72">
        <v>87</v>
      </c>
      <c r="V269" s="72">
        <v>0.3</v>
      </c>
      <c r="W269" s="72">
        <v>222</v>
      </c>
      <c r="X269" s="72">
        <v>5</v>
      </c>
      <c r="Y269" s="72">
        <v>0</v>
      </c>
      <c r="Z269" s="72">
        <v>4</v>
      </c>
      <c r="AA269" s="3"/>
    </row>
    <row r="270" spans="1:27" x14ac:dyDescent="0.2">
      <c r="A270" s="74" t="s">
        <v>106</v>
      </c>
      <c r="B270" s="7">
        <f>(P270-S270)/(N270-S270-U270+Z270)</f>
        <v>0.32142857142857145</v>
      </c>
      <c r="C270" s="7">
        <f>W270/M270</f>
        <v>0.45012787723785164</v>
      </c>
      <c r="D270" s="7">
        <f>(Q270+R270+S270)/P270</f>
        <v>0.35849056603773582</v>
      </c>
      <c r="E270" s="7">
        <f>(W270+O270)/M270</f>
        <v>0.60613810741687979</v>
      </c>
      <c r="F270" s="7">
        <f>(W270/N270)+((P270+T270+X270)/(N270+T270+X270+Z270))</f>
        <v>0.8691491882924518</v>
      </c>
      <c r="G270" s="7">
        <f>S270/W270</f>
        <v>9.0909090909090912E-2</v>
      </c>
      <c r="H270" s="7">
        <f>(Y270+Z270)/W270</f>
        <v>4.5454545454545456E-2</v>
      </c>
      <c r="I270" s="7">
        <f>U270/M270</f>
        <v>0.14578005115089515</v>
      </c>
      <c r="J270" s="7">
        <f>(T270+X270)/M270</f>
        <v>8.9514066496163683E-2</v>
      </c>
      <c r="K270" s="22">
        <f>(1-B270*0.7635+1-C270*0.7562+1-D270*0.75+1-E270*0.7248+1-F270*0.7021+1-G270*0.6285+H270*0.5884+I270*0.5276+1-J270*0.3663)/11.068</f>
        <v>0.46164706888341112</v>
      </c>
      <c r="L270" s="31">
        <f>K270/0.4909*100</f>
        <v>94.040959234754766</v>
      </c>
      <c r="M270" s="72">
        <v>391</v>
      </c>
      <c r="N270" s="72">
        <v>348</v>
      </c>
      <c r="O270" s="72">
        <v>61</v>
      </c>
      <c r="P270" s="72">
        <v>106</v>
      </c>
      <c r="Q270" s="72">
        <v>22</v>
      </c>
      <c r="R270" s="72">
        <v>0</v>
      </c>
      <c r="S270" s="72">
        <v>16</v>
      </c>
      <c r="T270" s="72">
        <v>33</v>
      </c>
      <c r="U270" s="72">
        <v>57</v>
      </c>
      <c r="V270" s="72">
        <v>0.30499999999999999</v>
      </c>
      <c r="W270" s="72">
        <v>176</v>
      </c>
      <c r="X270" s="72">
        <v>2</v>
      </c>
      <c r="Y270" s="72">
        <v>3</v>
      </c>
      <c r="Z270" s="72">
        <v>5</v>
      </c>
      <c r="AA270" s="3"/>
    </row>
    <row r="271" spans="1:27" x14ac:dyDescent="0.2">
      <c r="A271" s="74" t="s">
        <v>157</v>
      </c>
      <c r="B271" s="7">
        <f>(P271-S271)/(N271-S271-U271+Z271)</f>
        <v>0.2982456140350877</v>
      </c>
      <c r="C271" s="7">
        <f>W271/M271</f>
        <v>0.44404332129963897</v>
      </c>
      <c r="D271" s="7">
        <f>(Q271+R271+S271)/P271</f>
        <v>0.43076923076923079</v>
      </c>
      <c r="E271" s="7">
        <f>(W271+O271)/M271</f>
        <v>0.59205776173285196</v>
      </c>
      <c r="F271" s="7">
        <f>(W271/N271)+((P271+T271+X271)/(N271+T271+X271+Z271))</f>
        <v>0.84057971014492749</v>
      </c>
      <c r="G271" s="7">
        <f>S271/W271</f>
        <v>0.11382113821138211</v>
      </c>
      <c r="H271" s="7">
        <f>(Y271+Z271)/W271</f>
        <v>8.130081300813009E-3</v>
      </c>
      <c r="I271" s="7">
        <f>U271/M271</f>
        <v>0.22382671480144403</v>
      </c>
      <c r="J271" s="7">
        <f>(T271+X271)/M271</f>
        <v>0.10469314079422383</v>
      </c>
      <c r="K271" s="22">
        <f>(1-B271*0.7635+1-C271*0.7562+1-D271*0.75+1-E271*0.7248+1-F271*0.7021+1-G271*0.6285+H271*0.5884+I271*0.5276+1-J271*0.3663)/11.068</f>
        <v>0.4614312922453595</v>
      </c>
      <c r="L271" s="31">
        <f>K271/0.4909*100</f>
        <v>93.997003920423609</v>
      </c>
      <c r="M271" s="72">
        <v>277</v>
      </c>
      <c r="N271" s="72">
        <v>246</v>
      </c>
      <c r="O271" s="72">
        <v>41</v>
      </c>
      <c r="P271" s="72">
        <v>65</v>
      </c>
      <c r="Q271" s="72">
        <v>12</v>
      </c>
      <c r="R271" s="72">
        <v>2</v>
      </c>
      <c r="S271" s="72">
        <v>14</v>
      </c>
      <c r="T271" s="72">
        <v>28</v>
      </c>
      <c r="U271" s="72">
        <v>62</v>
      </c>
      <c r="V271" s="72">
        <v>0.26400000000000001</v>
      </c>
      <c r="W271" s="72">
        <v>123</v>
      </c>
      <c r="X271" s="72">
        <v>1</v>
      </c>
      <c r="Y271" s="72">
        <v>0</v>
      </c>
      <c r="Z271" s="72">
        <v>1</v>
      </c>
      <c r="AA271" s="3"/>
    </row>
    <row r="272" spans="1:27" x14ac:dyDescent="0.2">
      <c r="A272" s="74" t="s">
        <v>27</v>
      </c>
      <c r="B272" s="7">
        <f>(P272-S272)/(N272-S272-U272+Z272)</f>
        <v>0.31016042780748665</v>
      </c>
      <c r="C272" s="7">
        <f>W272/M272</f>
        <v>0.46167883211678834</v>
      </c>
      <c r="D272" s="7">
        <f>(Q272+R272+S272)/P272</f>
        <v>0.3776223776223776</v>
      </c>
      <c r="E272" s="7">
        <f>(W272+O272)/M272</f>
        <v>0.6021897810218978</v>
      </c>
      <c r="F272" s="7">
        <f>(W272/N272)+((P272+T272+X272)/(N272+T272+X272+Z272))</f>
        <v>0.85560166892728673</v>
      </c>
      <c r="G272" s="7">
        <f>S272/W272</f>
        <v>0.1067193675889328</v>
      </c>
      <c r="H272" s="7">
        <f>(Y272+Z272)/W272</f>
        <v>2.3715415019762844E-2</v>
      </c>
      <c r="I272" s="7">
        <f>U272/M272</f>
        <v>0.18248175182481752</v>
      </c>
      <c r="J272" s="7">
        <f>(T272+X272)/M272</f>
        <v>8.3941605839416053E-2</v>
      </c>
      <c r="K272" s="23">
        <f>(1-B272*0.7635+1-C272*0.7562+1-D272*0.75+1-E272*0.7248+1-F272*0.7021+1-G272*0.6285+H272*0.5884+I272*0.5276+1-J272*0.3663)/11.068</f>
        <v>0.46133716136418024</v>
      </c>
      <c r="L272" s="32">
        <f>K272/0.4909*100</f>
        <v>93.977828756198861</v>
      </c>
      <c r="M272" s="72">
        <v>548</v>
      </c>
      <c r="N272" s="72">
        <v>496</v>
      </c>
      <c r="O272" s="72">
        <v>77</v>
      </c>
      <c r="P272" s="72">
        <v>143</v>
      </c>
      <c r="Q272" s="72">
        <v>25</v>
      </c>
      <c r="R272" s="72">
        <v>2</v>
      </c>
      <c r="S272" s="72">
        <v>27</v>
      </c>
      <c r="T272" s="72">
        <v>43</v>
      </c>
      <c r="U272" s="72">
        <v>100</v>
      </c>
      <c r="V272" s="72">
        <v>0.28799999999999998</v>
      </c>
      <c r="W272" s="72">
        <v>253</v>
      </c>
      <c r="X272" s="72">
        <v>3</v>
      </c>
      <c r="Y272" s="72">
        <v>1</v>
      </c>
      <c r="Z272" s="72">
        <v>5</v>
      </c>
      <c r="AA272" s="3"/>
    </row>
    <row r="273" spans="1:27" x14ac:dyDescent="0.2">
      <c r="A273" s="74" t="s">
        <v>116</v>
      </c>
      <c r="B273" s="7">
        <f>(P273-S273)/(N273-S273-U273+Z273)</f>
        <v>0.31558935361216728</v>
      </c>
      <c r="C273" s="7">
        <f>W273/M273</f>
        <v>0.42934782608695654</v>
      </c>
      <c r="D273" s="7">
        <f>(Q273+R273+S273)/P273</f>
        <v>0.38947368421052631</v>
      </c>
      <c r="E273" s="7">
        <f>(W273+O273)/M273</f>
        <v>0.59239130434782605</v>
      </c>
      <c r="F273" s="7">
        <f>(W273/N273)+((P273+T273+X273)/(N273+T273+X273+Z273))</f>
        <v>0.85422779407842087</v>
      </c>
      <c r="G273" s="7">
        <f>S273/W273</f>
        <v>7.5949367088607597E-2</v>
      </c>
      <c r="H273" s="7">
        <f>(Y273+Z273)/W273</f>
        <v>6.3291139240506328E-3</v>
      </c>
      <c r="I273" s="7">
        <f>U273/M273</f>
        <v>0.14130434782608695</v>
      </c>
      <c r="J273" s="7">
        <f>(T273+X273)/M273</f>
        <v>0.11141304347826086</v>
      </c>
      <c r="K273" s="23">
        <f>(1-B273*0.7635+1-C273*0.7562+1-D273*0.75+1-E273*0.7248+1-F273*0.7021+1-G273*0.6285+H273*0.5884+I273*0.5276+1-J273*0.3663)/11.068</f>
        <v>0.46104827766201423</v>
      </c>
      <c r="L273" s="32">
        <f>K273/0.4909*100</f>
        <v>93.918980986354498</v>
      </c>
      <c r="M273" s="72">
        <v>368</v>
      </c>
      <c r="N273" s="72">
        <v>326</v>
      </c>
      <c r="O273" s="72">
        <v>60</v>
      </c>
      <c r="P273" s="72">
        <v>95</v>
      </c>
      <c r="Q273" s="72">
        <v>23</v>
      </c>
      <c r="R273" s="72">
        <v>2</v>
      </c>
      <c r="S273" s="72">
        <v>12</v>
      </c>
      <c r="T273" s="72">
        <v>37</v>
      </c>
      <c r="U273" s="72">
        <v>52</v>
      </c>
      <c r="V273" s="72">
        <v>0.29099999999999998</v>
      </c>
      <c r="W273" s="72">
        <v>158</v>
      </c>
      <c r="X273" s="72">
        <v>4</v>
      </c>
      <c r="Y273" s="72">
        <v>0</v>
      </c>
      <c r="Z273" s="72">
        <v>1</v>
      </c>
      <c r="AA273" s="3"/>
    </row>
    <row r="274" spans="1:27" x14ac:dyDescent="0.2">
      <c r="A274" s="74" t="s">
        <v>187</v>
      </c>
      <c r="B274" s="7">
        <f>(P274-S274)/(N274-S274-U274+Z274)</f>
        <v>0.29411764705882354</v>
      </c>
      <c r="C274" s="7">
        <f>W274/M274</f>
        <v>0.47511312217194568</v>
      </c>
      <c r="D274" s="7">
        <f>(Q274+R274+S274)/P274</f>
        <v>0.43396226415094341</v>
      </c>
      <c r="E274" s="7">
        <f>(W274+O274)/M274</f>
        <v>0.61085972850678738</v>
      </c>
      <c r="F274" s="7">
        <f>(W274/N274)+((P274+T274+X274)/(N274+T274+X274+Z274))</f>
        <v>0.82692307692307687</v>
      </c>
      <c r="G274" s="7">
        <f>S274/W274</f>
        <v>0.12380952380952381</v>
      </c>
      <c r="H274" s="7">
        <f>(Y274+Z274)/W274</f>
        <v>9.5238095238095247E-3</v>
      </c>
      <c r="I274" s="7">
        <f>U274/M274</f>
        <v>0.25339366515837103</v>
      </c>
      <c r="J274" s="7">
        <f>(T274+X274)/M274</f>
        <v>7.2398190045248875E-2</v>
      </c>
      <c r="K274" s="23">
        <f>(1-B274*0.7635+1-C274*0.7562+1-D274*0.75+1-E274*0.7248+1-F274*0.7021+1-G274*0.6285+H274*0.5884+I274*0.5276+1-J274*0.3663)/11.068</f>
        <v>0.46099707954237878</v>
      </c>
      <c r="L274" s="32">
        <f>K274/0.4909*100</f>
        <v>93.908551546624324</v>
      </c>
      <c r="M274" s="72">
        <v>221</v>
      </c>
      <c r="N274" s="72">
        <v>204</v>
      </c>
      <c r="O274" s="72">
        <v>30</v>
      </c>
      <c r="P274" s="72">
        <v>53</v>
      </c>
      <c r="Q274" s="72">
        <v>7</v>
      </c>
      <c r="R274" s="72">
        <v>3</v>
      </c>
      <c r="S274" s="72">
        <v>13</v>
      </c>
      <c r="T274" s="72">
        <v>15</v>
      </c>
      <c r="U274" s="72">
        <v>56</v>
      </c>
      <c r="V274" s="72">
        <v>0.26</v>
      </c>
      <c r="W274" s="72">
        <v>105</v>
      </c>
      <c r="X274" s="72">
        <v>1</v>
      </c>
      <c r="Y274" s="72">
        <v>0</v>
      </c>
      <c r="Z274" s="72">
        <v>1</v>
      </c>
      <c r="AA274" s="3"/>
    </row>
    <row r="275" spans="1:27" x14ac:dyDescent="0.2">
      <c r="A275" s="74" t="s">
        <v>248</v>
      </c>
      <c r="B275" s="7">
        <f>(P275-S275)/(N275-S275-U275+Z275)</f>
        <v>0.34265734265734266</v>
      </c>
      <c r="C275" s="7">
        <f>W275/M275</f>
        <v>0.489247311827957</v>
      </c>
      <c r="D275" s="7">
        <f>(Q275+R275+S275)/P275</f>
        <v>0.3392857142857143</v>
      </c>
      <c r="E275" s="7">
        <f>(W275+O275)/M275</f>
        <v>0.62903225806451613</v>
      </c>
      <c r="F275" s="7">
        <f>(W275/N275)+((P275+T275+X275)/(N275+T275+X275+Z275))</f>
        <v>0.8388888888888888</v>
      </c>
      <c r="G275" s="7">
        <f>S275/W275</f>
        <v>7.6923076923076927E-2</v>
      </c>
      <c r="H275" s="7">
        <f>(Y275+Z275)/W275</f>
        <v>0</v>
      </c>
      <c r="I275" s="7">
        <f>U275/M275</f>
        <v>0.16129032258064516</v>
      </c>
      <c r="J275" s="24">
        <f>(T275+X275)/M275</f>
        <v>3.2258064516129031E-2</v>
      </c>
      <c r="K275" s="23">
        <f>(1-B275*0.7635+1-C275*0.7562+1-D275*0.75+1-E275*0.7248+1-F275*0.7021+1-G275*0.6285+H275*0.5884+I275*0.5276+1-J275*0.3663)/11.068</f>
        <v>0.46024358852038477</v>
      </c>
      <c r="L275" s="32">
        <f>K275/0.4909*100</f>
        <v>93.755059792296763</v>
      </c>
      <c r="M275" s="72">
        <v>186</v>
      </c>
      <c r="N275" s="72">
        <v>180</v>
      </c>
      <c r="O275" s="72">
        <v>26</v>
      </c>
      <c r="P275" s="72">
        <v>56</v>
      </c>
      <c r="Q275" s="72">
        <v>10</v>
      </c>
      <c r="R275" s="72">
        <v>2</v>
      </c>
      <c r="S275" s="72">
        <v>7</v>
      </c>
      <c r="T275" s="72">
        <v>5</v>
      </c>
      <c r="U275" s="72">
        <v>30</v>
      </c>
      <c r="V275" s="72">
        <v>0.311</v>
      </c>
      <c r="W275" s="72">
        <v>91</v>
      </c>
      <c r="X275" s="72">
        <v>1</v>
      </c>
      <c r="Y275" s="72">
        <v>0</v>
      </c>
      <c r="Z275" s="72">
        <v>0</v>
      </c>
      <c r="AA275" s="3"/>
    </row>
    <row r="276" spans="1:27" x14ac:dyDescent="0.2">
      <c r="A276" s="74" t="s">
        <v>133</v>
      </c>
      <c r="B276" s="7">
        <f>(P276-S276)/(N276-S276-U276+Z276)</f>
        <v>0.30143540669856461</v>
      </c>
      <c r="C276" s="7">
        <f>W276/M276</f>
        <v>0.44705882352941179</v>
      </c>
      <c r="D276" s="7">
        <f>(Q276+R276+S276)/P276</f>
        <v>0.39506172839506171</v>
      </c>
      <c r="E276" s="7">
        <f>(W276+O276)/M276</f>
        <v>0.59411764705882353</v>
      </c>
      <c r="F276" s="7">
        <f>(W276/N276)+((P276+T276+X276)/(N276+T276+X276+Z276))</f>
        <v>0.87166651768421688</v>
      </c>
      <c r="G276" s="7">
        <f>S276/W276</f>
        <v>0.11842105263157894</v>
      </c>
      <c r="H276" s="7">
        <f>(Y276+Z276)/W276</f>
        <v>1.3157894736842105E-2</v>
      </c>
      <c r="I276" s="7">
        <f>U276/M276</f>
        <v>0.20882352941176471</v>
      </c>
      <c r="J276" s="7">
        <f>(T276+X276)/M276</f>
        <v>0.12058823529411765</v>
      </c>
      <c r="K276" s="23">
        <f>(1-B276*0.7635+1-C276*0.7562+1-D276*0.75+1-E276*0.7248+1-F276*0.7021+1-G276*0.6285+H276*0.5884+I276*0.5276+1-J276*0.3663)/11.068</f>
        <v>0.46008282010261176</v>
      </c>
      <c r="L276" s="32">
        <f>K276/0.4909*100</f>
        <v>93.722310063681348</v>
      </c>
      <c r="M276" s="72">
        <v>340</v>
      </c>
      <c r="N276" s="72">
        <v>297</v>
      </c>
      <c r="O276" s="72">
        <v>50</v>
      </c>
      <c r="P276" s="72">
        <v>81</v>
      </c>
      <c r="Q276" s="72">
        <v>11</v>
      </c>
      <c r="R276" s="72">
        <v>3</v>
      </c>
      <c r="S276" s="72">
        <v>18</v>
      </c>
      <c r="T276" s="72">
        <v>37</v>
      </c>
      <c r="U276" s="72">
        <v>71</v>
      </c>
      <c r="V276" s="72">
        <v>0.27300000000000002</v>
      </c>
      <c r="W276" s="72">
        <v>152</v>
      </c>
      <c r="X276" s="72">
        <v>4</v>
      </c>
      <c r="Y276" s="72">
        <v>1</v>
      </c>
      <c r="Z276" s="72">
        <v>1</v>
      </c>
      <c r="AA276" s="3"/>
    </row>
    <row r="277" spans="1:27" x14ac:dyDescent="0.2">
      <c r="A277" s="74" t="s">
        <v>121</v>
      </c>
      <c r="B277" s="7">
        <f>(P277-S277)/(N277-S277-U277+Z277)</f>
        <v>0.28229665071770332</v>
      </c>
      <c r="C277" s="7">
        <f>W277/M277</f>
        <v>0.4265927977839335</v>
      </c>
      <c r="D277" s="7">
        <f>(Q277+R277+S277)/P277</f>
        <v>0.52631578947368418</v>
      </c>
      <c r="E277" s="7">
        <f>(W277+O277)/M277</f>
        <v>0.57894736842105265</v>
      </c>
      <c r="F277" s="7">
        <f>(W277/N277)+((P277+T277+X277)/(N277+T277+X277+Z277))</f>
        <v>0.84239907109682033</v>
      </c>
      <c r="G277" s="7">
        <f>S277/W277</f>
        <v>0.11038961038961038</v>
      </c>
      <c r="H277" s="7">
        <f>(Y277+Z277)/W277</f>
        <v>6.4935064935064939E-3</v>
      </c>
      <c r="I277" s="7">
        <f>U277/M277</f>
        <v>0.23545706371191136</v>
      </c>
      <c r="J277" s="7">
        <f>(T277+X277)/M277</f>
        <v>0.13573407202216067</v>
      </c>
      <c r="K277" s="23">
        <f>(1-B277*0.7635+1-C277*0.7562+1-D277*0.75+1-E277*0.7248+1-F277*0.7021+1-G277*0.6285+H277*0.5884+I277*0.5276+1-J277*0.3663)/11.068</f>
        <v>0.45762734154883439</v>
      </c>
      <c r="L277" s="32">
        <f>K277/0.4909*100</f>
        <v>93.222110724961169</v>
      </c>
      <c r="M277" s="72">
        <v>361</v>
      </c>
      <c r="N277" s="72">
        <v>311</v>
      </c>
      <c r="O277" s="72">
        <v>55</v>
      </c>
      <c r="P277" s="72">
        <v>76</v>
      </c>
      <c r="Q277" s="72">
        <v>19</v>
      </c>
      <c r="R277" s="72">
        <v>4</v>
      </c>
      <c r="S277" s="72">
        <v>17</v>
      </c>
      <c r="T277" s="72">
        <v>45</v>
      </c>
      <c r="U277" s="72">
        <v>85</v>
      </c>
      <c r="V277" s="72">
        <v>0.24399999999999999</v>
      </c>
      <c r="W277" s="72">
        <v>154</v>
      </c>
      <c r="X277" s="72">
        <v>4</v>
      </c>
      <c r="Y277" s="72">
        <v>1</v>
      </c>
      <c r="Z277" s="72">
        <v>0</v>
      </c>
      <c r="AA277" s="3"/>
    </row>
    <row r="278" spans="1:27" x14ac:dyDescent="0.2">
      <c r="A278" s="74" t="s">
        <v>171</v>
      </c>
      <c r="B278" s="7">
        <f>(P278-S278)/(N278-S278-U278+Z278)</f>
        <v>0.37654320987654322</v>
      </c>
      <c r="C278" s="7">
        <f>W278/M278</f>
        <v>0.46638655462184875</v>
      </c>
      <c r="D278" s="7">
        <f>(Q278+R278+S278)/P278</f>
        <v>0.32857142857142857</v>
      </c>
      <c r="E278" s="7">
        <f>(W278+O278)/M278</f>
        <v>0.65126050420168069</v>
      </c>
      <c r="F278" s="7">
        <f>(W278/N278)+((P278+T278+X278)/(N278+T278+X278+Z278))</f>
        <v>0.8968428492892484</v>
      </c>
      <c r="G278" s="7">
        <f>S278/W278</f>
        <v>8.1081081081081086E-2</v>
      </c>
      <c r="H278" s="7">
        <f>(Y278+Z278)/W278</f>
        <v>3.6036036036036036E-2</v>
      </c>
      <c r="I278" s="7">
        <f>U278/M278</f>
        <v>0.19747899159663865</v>
      </c>
      <c r="J278" s="7">
        <f>(T278+X278)/M278</f>
        <v>8.4033613445378158E-2</v>
      </c>
      <c r="K278" s="23">
        <f>(1-B278*0.7635+1-C278*0.7562+1-D278*0.75+1-E278*0.7248+1-F278*0.7021+1-G278*0.6285+H278*0.5884+I278*0.5276+1-J278*0.3663)/11.068</f>
        <v>0.45675322956268288</v>
      </c>
      <c r="L278" s="32">
        <f>K278/0.4909*100</f>
        <v>93.044047578464628</v>
      </c>
      <c r="M278" s="72">
        <v>238</v>
      </c>
      <c r="N278" s="72">
        <v>214</v>
      </c>
      <c r="O278" s="72">
        <v>44</v>
      </c>
      <c r="P278" s="72">
        <v>70</v>
      </c>
      <c r="Q278" s="72">
        <v>14</v>
      </c>
      <c r="R278" s="72">
        <v>0</v>
      </c>
      <c r="S278" s="72">
        <v>9</v>
      </c>
      <c r="T278" s="72">
        <v>20</v>
      </c>
      <c r="U278" s="72">
        <v>47</v>
      </c>
      <c r="V278" s="72">
        <v>0.32700000000000001</v>
      </c>
      <c r="W278" s="72">
        <v>111</v>
      </c>
      <c r="X278" s="72">
        <v>0</v>
      </c>
      <c r="Y278" s="72">
        <v>0</v>
      </c>
      <c r="Z278" s="72">
        <v>4</v>
      </c>
      <c r="AA278" s="3"/>
    </row>
    <row r="279" spans="1:27" x14ac:dyDescent="0.2">
      <c r="A279" s="74" t="s">
        <v>130</v>
      </c>
      <c r="B279" s="7">
        <f>(P279-S279)/(N279-S279-U279+Z279)</f>
        <v>0.2807017543859649</v>
      </c>
      <c r="C279" s="7">
        <f>W279/M279</f>
        <v>0.4633431085043988</v>
      </c>
      <c r="D279" s="7">
        <f>(Q279+R279+S279)/P279</f>
        <v>0.50617283950617287</v>
      </c>
      <c r="E279" s="7">
        <f>(W279+O279)/M279</f>
        <v>0.5865102639296188</v>
      </c>
      <c r="F279" s="7">
        <f>(W279/N279)+((P279+T279+X279)/(N279+T279+X279+Z279))</f>
        <v>0.83779744907671816</v>
      </c>
      <c r="G279" s="7">
        <f>S279/W279</f>
        <v>0.10759493670886076</v>
      </c>
      <c r="H279" s="7">
        <f>(Y279+Z279)/W279</f>
        <v>1.2658227848101266E-2</v>
      </c>
      <c r="I279" s="7">
        <f>U279/M279</f>
        <v>0.1906158357771261</v>
      </c>
      <c r="J279" s="7">
        <f>(T279+X279)/M279</f>
        <v>8.797653958944282E-2</v>
      </c>
      <c r="K279" s="23">
        <f>(1-B279*0.7635+1-C279*0.7562+1-D279*0.75+1-E279*0.7248+1-F279*0.7021+1-G279*0.6285+H279*0.5884+I279*0.5276+1-J279*0.3663)/11.068</f>
        <v>0.45631749963872531</v>
      </c>
      <c r="L279" s="32">
        <f>K279/0.4909*100</f>
        <v>92.955286135409509</v>
      </c>
      <c r="M279" s="72">
        <v>341</v>
      </c>
      <c r="N279" s="72">
        <v>309</v>
      </c>
      <c r="O279" s="72">
        <v>42</v>
      </c>
      <c r="P279" s="72">
        <v>81</v>
      </c>
      <c r="Q279" s="72">
        <v>22</v>
      </c>
      <c r="R279" s="72">
        <v>2</v>
      </c>
      <c r="S279" s="72">
        <v>17</v>
      </c>
      <c r="T279" s="72">
        <v>28</v>
      </c>
      <c r="U279" s="72">
        <v>65</v>
      </c>
      <c r="V279" s="72">
        <v>0.26200000000000001</v>
      </c>
      <c r="W279" s="72">
        <v>158</v>
      </c>
      <c r="X279" s="72">
        <v>2</v>
      </c>
      <c r="Y279" s="72">
        <v>1</v>
      </c>
      <c r="Z279" s="72">
        <v>1</v>
      </c>
      <c r="AA279" s="3"/>
    </row>
    <row r="280" spans="1:27" x14ac:dyDescent="0.2">
      <c r="A280" s="74" t="s">
        <v>240</v>
      </c>
      <c r="B280" s="7">
        <f>(P280-S280)/(N280-S280-U280+Z280)</f>
        <v>0.32231404958677684</v>
      </c>
      <c r="C280" s="7">
        <f>W280/M280</f>
        <v>0.47150259067357514</v>
      </c>
      <c r="D280" s="7">
        <f>(Q280+R280+S280)/P280</f>
        <v>0.34</v>
      </c>
      <c r="E280" s="7">
        <f>(W280+O280)/M280</f>
        <v>0.64766839378238339</v>
      </c>
      <c r="F280" s="7">
        <f>(W280/N280)+((P280+T280+X280)/(N280+T280+X280+Z280))</f>
        <v>0.91339441535776611</v>
      </c>
      <c r="G280" s="7">
        <f>S280/W280</f>
        <v>0.12087912087912088</v>
      </c>
      <c r="H280" s="7">
        <f>(Y280+Z280)/W280</f>
        <v>4.3956043956043959E-2</v>
      </c>
      <c r="I280" s="7">
        <f>U280/M280</f>
        <v>0.19689119170984457</v>
      </c>
      <c r="J280" s="7">
        <f>(T280+X280)/M280</f>
        <v>0.10880829015544041</v>
      </c>
      <c r="K280" s="23">
        <f>(1-B280*0.7635+1-C280*0.7562+1-D280*0.75+1-E280*0.7248+1-F280*0.7021+1-G280*0.6285+H280*0.5884+I280*0.5276+1-J280*0.3663)/11.068</f>
        <v>0.45586855963953421</v>
      </c>
      <c r="L280" s="32">
        <f>K280/0.4909*100</f>
        <v>92.863833701269954</v>
      </c>
      <c r="M280" s="72">
        <v>193</v>
      </c>
      <c r="N280" s="72">
        <v>168</v>
      </c>
      <c r="O280" s="72">
        <v>34</v>
      </c>
      <c r="P280" s="72">
        <v>50</v>
      </c>
      <c r="Q280" s="72">
        <v>4</v>
      </c>
      <c r="R280" s="72">
        <v>2</v>
      </c>
      <c r="S280" s="72">
        <v>11</v>
      </c>
      <c r="T280" s="72">
        <v>20</v>
      </c>
      <c r="U280" s="72">
        <v>38</v>
      </c>
      <c r="V280" s="72">
        <v>0.29799999999999999</v>
      </c>
      <c r="W280" s="72">
        <v>91</v>
      </c>
      <c r="X280" s="72">
        <v>1</v>
      </c>
      <c r="Y280" s="72">
        <v>2</v>
      </c>
      <c r="Z280" s="72">
        <v>2</v>
      </c>
      <c r="AA280" s="3"/>
    </row>
    <row r="281" spans="1:27" x14ac:dyDescent="0.2">
      <c r="A281" s="74" t="s">
        <v>127</v>
      </c>
      <c r="B281" s="7">
        <f>(P281-S281)/(N281-S281-U281+Z281)</f>
        <v>0.34893617021276596</v>
      </c>
      <c r="C281" s="7">
        <f>W281/M281</f>
        <v>0.45272206303724927</v>
      </c>
      <c r="D281" s="7">
        <f>(Q281+R281+S281)/P281</f>
        <v>0.35416666666666669</v>
      </c>
      <c r="E281" s="7">
        <f>(W281+O281)/M281</f>
        <v>0.62464183381088823</v>
      </c>
      <c r="F281" s="7">
        <f>(W281/N281)+((P281+T281+X281)/(N281+T281+X281+Z281))</f>
        <v>0.91054143980641267</v>
      </c>
      <c r="G281" s="7">
        <f>S281/W281</f>
        <v>8.8607594936708861E-2</v>
      </c>
      <c r="H281" s="7">
        <f>(Y281+Z281)/W281</f>
        <v>3.1645569620253167E-2</v>
      </c>
      <c r="I281" s="7">
        <f>U281/M281</f>
        <v>0.16905444126074498</v>
      </c>
      <c r="J281" s="7">
        <f>(T281+X281)/M281</f>
        <v>0.11461318051575932</v>
      </c>
      <c r="K281" s="23">
        <f>(1-B281*0.7635+1-C281*0.7562+1-D281*0.75+1-E281*0.7248+1-F281*0.7021+1-G281*0.6285+H281*0.5884+I281*0.5276+1-J281*0.3663)/11.068</f>
        <v>0.45570319469395143</v>
      </c>
      <c r="L281" s="32">
        <f>K281/0.4909*100</f>
        <v>92.830147625575762</v>
      </c>
      <c r="M281" s="72">
        <v>349</v>
      </c>
      <c r="N281" s="72">
        <v>304</v>
      </c>
      <c r="O281" s="72">
        <v>60</v>
      </c>
      <c r="P281" s="72">
        <v>96</v>
      </c>
      <c r="Q281" s="72">
        <v>20</v>
      </c>
      <c r="R281" s="72">
        <v>0</v>
      </c>
      <c r="S281" s="72">
        <v>14</v>
      </c>
      <c r="T281" s="72">
        <v>35</v>
      </c>
      <c r="U281" s="72">
        <v>59</v>
      </c>
      <c r="V281" s="72">
        <v>0.316</v>
      </c>
      <c r="W281" s="72">
        <v>158</v>
      </c>
      <c r="X281" s="72">
        <v>5</v>
      </c>
      <c r="Y281" s="72">
        <v>1</v>
      </c>
      <c r="Z281" s="72">
        <v>4</v>
      </c>
      <c r="AA281" s="3"/>
    </row>
    <row r="282" spans="1:27" x14ac:dyDescent="0.2">
      <c r="A282" s="74" t="s">
        <v>105</v>
      </c>
      <c r="B282" s="7">
        <f>(P282-S282)/(N282-S282-U282+Z282)</f>
        <v>0.31615120274914088</v>
      </c>
      <c r="C282" s="7">
        <f>W282/M282</f>
        <v>0.47193877551020408</v>
      </c>
      <c r="D282" s="7">
        <f>(Q282+R282+S282)/P282</f>
        <v>0.40740740740740738</v>
      </c>
      <c r="E282" s="7">
        <f>(W282+O282)/M282</f>
        <v>0.62755102040816324</v>
      </c>
      <c r="F282" s="7">
        <f>(W282/N282)+((P282+T282+X282)/(N282+T282+X282+Z282))</f>
        <v>0.86894486651060587</v>
      </c>
      <c r="G282" s="7">
        <f>S282/W282</f>
        <v>8.6486486486486491E-2</v>
      </c>
      <c r="H282" s="7">
        <f>(Y282+Z282)/W282</f>
        <v>2.7027027027027029E-2</v>
      </c>
      <c r="I282" s="7">
        <f>U282/M282</f>
        <v>0.13520408163265307</v>
      </c>
      <c r="J282" s="7">
        <f>(T282+X282)/M282</f>
        <v>7.3979591836734693E-2</v>
      </c>
      <c r="K282" s="23">
        <f>(1-B282*0.7635+1-C282*0.7562+1-D282*0.75+1-E282*0.7248+1-F282*0.7021+1-G282*0.6285+H282*0.5884+I282*0.5276+1-J282*0.3663)/11.068</f>
        <v>0.45509835775761331</v>
      </c>
      <c r="L282" s="32">
        <f>K282/0.4909*100</f>
        <v>92.706937819843816</v>
      </c>
      <c r="M282" s="72">
        <v>392</v>
      </c>
      <c r="N282" s="72">
        <v>358</v>
      </c>
      <c r="O282" s="72">
        <v>61</v>
      </c>
      <c r="P282" s="72">
        <v>108</v>
      </c>
      <c r="Q282" s="72">
        <v>27</v>
      </c>
      <c r="R282" s="72">
        <v>1</v>
      </c>
      <c r="S282" s="72">
        <v>16</v>
      </c>
      <c r="T282" s="72">
        <v>24</v>
      </c>
      <c r="U282" s="72">
        <v>53</v>
      </c>
      <c r="V282" s="72">
        <v>0.30199999999999999</v>
      </c>
      <c r="W282" s="72">
        <v>185</v>
      </c>
      <c r="X282" s="72">
        <v>5</v>
      </c>
      <c r="Y282" s="72">
        <v>3</v>
      </c>
      <c r="Z282" s="72">
        <v>2</v>
      </c>
      <c r="AA282" s="3"/>
    </row>
    <row r="283" spans="1:27" x14ac:dyDescent="0.2">
      <c r="A283" s="74" t="s">
        <v>159</v>
      </c>
      <c r="B283" s="7">
        <f>(P283-S283)/(N283-S283-U283+Z283)</f>
        <v>0.36842105263157893</v>
      </c>
      <c r="C283" s="7">
        <f>W283/M283</f>
        <v>0.43636363636363634</v>
      </c>
      <c r="D283" s="7">
        <f>(Q283+R283+S283)/P283</f>
        <v>0.43661971830985913</v>
      </c>
      <c r="E283" s="7">
        <f>(W283+O283)/M283</f>
        <v>0.6</v>
      </c>
      <c r="F283" s="7">
        <f>(W283/N283)+((P283+T283+X283)/(N283+T283+X283+Z283))</f>
        <v>0.91062585483186331</v>
      </c>
      <c r="G283" s="7">
        <f>S283/W283</f>
        <v>6.6666666666666666E-2</v>
      </c>
      <c r="H283" s="7">
        <f>(Y283+Z283)/W283</f>
        <v>4.1666666666666664E-2</v>
      </c>
      <c r="I283" s="7">
        <f>U283/M283</f>
        <v>0.20727272727272728</v>
      </c>
      <c r="J283" s="7">
        <f>(T283+X283)/M283</f>
        <v>0.13454545454545455</v>
      </c>
      <c r="K283" s="23">
        <f>(1-B283*0.7635+1-C283*0.7562+1-D283*0.75+1-E283*0.7248+1-F283*0.7021+1-G283*0.6285+H283*0.5884+I283*0.5276+1-J283*0.3663)/11.068</f>
        <v>0.45443864299453551</v>
      </c>
      <c r="L283" s="32">
        <f>K283/0.4909*100</f>
        <v>92.572548990534827</v>
      </c>
      <c r="M283" s="72">
        <v>275</v>
      </c>
      <c r="N283" s="72">
        <v>233</v>
      </c>
      <c r="O283" s="72">
        <v>45</v>
      </c>
      <c r="P283" s="72">
        <v>71</v>
      </c>
      <c r="Q283" s="72">
        <v>21</v>
      </c>
      <c r="R283" s="72">
        <v>2</v>
      </c>
      <c r="S283" s="72">
        <v>8</v>
      </c>
      <c r="T283" s="72">
        <v>33</v>
      </c>
      <c r="U283" s="72">
        <v>57</v>
      </c>
      <c r="V283" s="72">
        <v>0.30499999999999999</v>
      </c>
      <c r="W283" s="72">
        <v>120</v>
      </c>
      <c r="X283" s="72">
        <v>4</v>
      </c>
      <c r="Y283" s="72">
        <v>2</v>
      </c>
      <c r="Z283" s="72">
        <v>3</v>
      </c>
      <c r="AA283" s="3"/>
    </row>
    <row r="284" spans="1:27" x14ac:dyDescent="0.2">
      <c r="A284" s="74" t="s">
        <v>155</v>
      </c>
      <c r="B284" s="7">
        <f>(P284-S284)/(N284-S284-U284+Z284)</f>
        <v>0.29591836734693877</v>
      </c>
      <c r="C284" s="7">
        <f>W284/M284</f>
        <v>0.46478873239436619</v>
      </c>
      <c r="D284" s="7">
        <f>(Q284+R284+S284)/P284</f>
        <v>0.39726027397260272</v>
      </c>
      <c r="E284" s="7">
        <f>(W284+O284)/M284</f>
        <v>0.6619718309859155</v>
      </c>
      <c r="F284" s="7">
        <f>(W284/N284)+((P284+T284+X284)/(N284+T284+X284+Z284))</f>
        <v>0.90313340855828494</v>
      </c>
      <c r="G284" s="7">
        <f>S284/W284</f>
        <v>0.11363636363636363</v>
      </c>
      <c r="H284" s="7">
        <f>(Y284+Z284)/W284</f>
        <v>5.3030303030303032E-2</v>
      </c>
      <c r="I284" s="7">
        <f>U284/M284</f>
        <v>0.14084507042253522</v>
      </c>
      <c r="J284" s="7">
        <f>(T284+X284)/M284</f>
        <v>0.10563380281690141</v>
      </c>
      <c r="K284" s="23">
        <f>(1-B284*0.7635+1-C284*0.7562+1-D284*0.75+1-E284*0.7248+1-F284*0.7021+1-G284*0.6285+H284*0.5884+I284*0.5276+1-J284*0.3663)/11.068</f>
        <v>0.4523093156223213</v>
      </c>
      <c r="L284" s="32">
        <f>K284/0.4909*100</f>
        <v>92.138789085826303</v>
      </c>
      <c r="M284" s="72">
        <v>284</v>
      </c>
      <c r="N284" s="72">
        <v>246</v>
      </c>
      <c r="O284" s="72">
        <v>56</v>
      </c>
      <c r="P284" s="72">
        <v>73</v>
      </c>
      <c r="Q284" s="72">
        <v>14</v>
      </c>
      <c r="R284" s="72">
        <v>0</v>
      </c>
      <c r="S284" s="72">
        <v>15</v>
      </c>
      <c r="T284" s="72">
        <v>27</v>
      </c>
      <c r="U284" s="72">
        <v>40</v>
      </c>
      <c r="V284" s="72">
        <v>0.29699999999999999</v>
      </c>
      <c r="W284" s="72">
        <v>132</v>
      </c>
      <c r="X284" s="72">
        <v>3</v>
      </c>
      <c r="Y284" s="72">
        <v>2</v>
      </c>
      <c r="Z284" s="72">
        <v>5</v>
      </c>
      <c r="AA284" s="3"/>
    </row>
    <row r="285" spans="1:27" x14ac:dyDescent="0.2">
      <c r="A285" s="74" t="s">
        <v>177</v>
      </c>
      <c r="B285" s="7">
        <f>(P285-S285)/(N285-S285-U285+Z285)</f>
        <v>0.30821917808219179</v>
      </c>
      <c r="C285" s="7">
        <f>W285/M285</f>
        <v>0.46724890829694321</v>
      </c>
      <c r="D285" s="7">
        <f>(Q285+R285+S285)/P285</f>
        <v>0.45614035087719296</v>
      </c>
      <c r="E285" s="7">
        <f>(W285+O285)/M285</f>
        <v>0.62882096069868998</v>
      </c>
      <c r="F285" s="7">
        <f>(W285/N285)+((P285+T285+X285)/(N285+T285+X285+Z285))</f>
        <v>0.89500000000000002</v>
      </c>
      <c r="G285" s="7">
        <f>S285/W285</f>
        <v>0.11214953271028037</v>
      </c>
      <c r="H285" s="7">
        <f>(Y285+Z285)/W285</f>
        <v>4.6728971962616821E-2</v>
      </c>
      <c r="I285" s="7">
        <f>U285/M285</f>
        <v>0.18777292576419213</v>
      </c>
      <c r="J285" s="7">
        <f>(T285+X285)/M285</f>
        <v>0.10480349344978165</v>
      </c>
      <c r="K285" s="23">
        <f>(1-B285*0.7635+1-C285*0.7562+1-D285*0.75+1-E285*0.7248+1-F285*0.7021+1-G285*0.6285+H285*0.5884+I285*0.5276+1-J285*0.3663)/11.068</f>
        <v>0.45200358324762535</v>
      </c>
      <c r="L285" s="32">
        <f>K285/0.4909*100</f>
        <v>92.076509115425822</v>
      </c>
      <c r="M285" s="72">
        <v>229</v>
      </c>
      <c r="N285" s="72">
        <v>200</v>
      </c>
      <c r="O285" s="72">
        <v>37</v>
      </c>
      <c r="P285" s="72">
        <v>57</v>
      </c>
      <c r="Q285" s="72">
        <v>14</v>
      </c>
      <c r="R285" s="72">
        <v>0</v>
      </c>
      <c r="S285" s="72">
        <v>12</v>
      </c>
      <c r="T285" s="72">
        <v>22</v>
      </c>
      <c r="U285" s="72">
        <v>43</v>
      </c>
      <c r="V285" s="72">
        <v>0.28499999999999998</v>
      </c>
      <c r="W285" s="72">
        <v>107</v>
      </c>
      <c r="X285" s="72">
        <v>2</v>
      </c>
      <c r="Y285" s="72">
        <v>4</v>
      </c>
      <c r="Z285" s="72">
        <v>1</v>
      </c>
      <c r="AA285" s="3"/>
    </row>
    <row r="286" spans="1:27" x14ac:dyDescent="0.2">
      <c r="A286" s="74" t="s">
        <v>279</v>
      </c>
      <c r="B286" s="7">
        <f>(P286-S286)/(N286-S286-U286+Z286)</f>
        <v>0.41025641025641024</v>
      </c>
      <c r="C286" s="7">
        <f>W286/M286</f>
        <v>0.49717514124293788</v>
      </c>
      <c r="D286" s="7">
        <f>(Q286+R286+S286)/P286</f>
        <v>0.30909090909090908</v>
      </c>
      <c r="E286" s="7">
        <f>(W286+O286)/M286</f>
        <v>0.66101694915254239</v>
      </c>
      <c r="F286" s="7">
        <f>(W286/N286)+((P286+T286+X286)/(N286+T286+X286+Z286))</f>
        <v>0.94204545454545463</v>
      </c>
      <c r="G286" s="7">
        <f>S286/W286</f>
        <v>7.9545454545454544E-2</v>
      </c>
      <c r="H286" s="7">
        <f>(Y286+Z286)/W286</f>
        <v>3.4090909090909088E-2</v>
      </c>
      <c r="I286" s="7">
        <f>U286/M286</f>
        <v>0.21468926553672316</v>
      </c>
      <c r="J286" s="7">
        <f>(T286+X286)/M286</f>
        <v>7.909604519774012E-2</v>
      </c>
      <c r="K286" s="23">
        <f>(1-B286*0.7635+1-C286*0.7562+1-D286*0.75+1-E286*0.7248+1-F286*0.7021+1-G286*0.6285+H286*0.5884+I286*0.5276+1-J286*0.3663)/11.068</f>
        <v>0.45110534483461595</v>
      </c>
      <c r="L286" s="32">
        <f>K286/0.4909*100</f>
        <v>91.893531235407607</v>
      </c>
      <c r="M286" s="72">
        <v>177</v>
      </c>
      <c r="N286" s="72">
        <v>160</v>
      </c>
      <c r="O286" s="72">
        <v>29</v>
      </c>
      <c r="P286" s="72">
        <v>55</v>
      </c>
      <c r="Q286" s="72">
        <v>8</v>
      </c>
      <c r="R286" s="72">
        <v>2</v>
      </c>
      <c r="S286" s="72">
        <v>7</v>
      </c>
      <c r="T286" s="72">
        <v>11</v>
      </c>
      <c r="U286" s="72">
        <v>38</v>
      </c>
      <c r="V286" s="72">
        <v>0.34399999999999997</v>
      </c>
      <c r="W286" s="72">
        <v>88</v>
      </c>
      <c r="X286" s="72">
        <v>3</v>
      </c>
      <c r="Y286" s="72">
        <v>1</v>
      </c>
      <c r="Z286" s="72">
        <v>2</v>
      </c>
      <c r="AA286" s="3"/>
    </row>
    <row r="287" spans="1:27" x14ac:dyDescent="0.2">
      <c r="A287" s="74" t="s">
        <v>148</v>
      </c>
      <c r="B287" s="7">
        <f>(P287-S287)/(N287-S287-U287+Z287)</f>
        <v>0.32340425531914896</v>
      </c>
      <c r="C287" s="7">
        <f>W287/M287</f>
        <v>0.4850498338870432</v>
      </c>
      <c r="D287" s="7">
        <f>(Q287+R287+S287)/P287</f>
        <v>0.44186046511627908</v>
      </c>
      <c r="E287" s="7">
        <f>(W287+O287)/M287</f>
        <v>0.63787375415282388</v>
      </c>
      <c r="F287" s="7">
        <f>(W287/N287)+((P287+T287+X287)/(N287+T287+X287+Z287))</f>
        <v>0.87329749103942655</v>
      </c>
      <c r="G287" s="7">
        <f>S287/W287</f>
        <v>6.8493150684931503E-2</v>
      </c>
      <c r="H287" s="7">
        <f>(Y287+Z287)/W287</f>
        <v>2.0547945205479451E-2</v>
      </c>
      <c r="I287" s="7">
        <f>U287/M287</f>
        <v>0.11960132890365449</v>
      </c>
      <c r="J287" s="7">
        <f>(T287+X287)/M287</f>
        <v>6.3122923588039864E-2</v>
      </c>
      <c r="K287" s="23">
        <f>(1-B287*0.7635+1-C287*0.7562+1-D287*0.75+1-E287*0.7248+1-F287*0.7021+1-G287*0.6285+H287*0.5884+I287*0.5276+1-J287*0.3663)/11.068</f>
        <v>0.4507083440861207</v>
      </c>
      <c r="L287" s="32">
        <f>K287/0.4909*100</f>
        <v>91.812659214935977</v>
      </c>
      <c r="M287" s="72">
        <v>301</v>
      </c>
      <c r="N287" s="72">
        <v>279</v>
      </c>
      <c r="O287" s="72">
        <v>46</v>
      </c>
      <c r="P287" s="72">
        <v>86</v>
      </c>
      <c r="Q287" s="72">
        <v>26</v>
      </c>
      <c r="R287" s="72">
        <v>2</v>
      </c>
      <c r="S287" s="72">
        <v>10</v>
      </c>
      <c r="T287" s="72">
        <v>15</v>
      </c>
      <c r="U287" s="72">
        <v>36</v>
      </c>
      <c r="V287" s="72">
        <v>0.308</v>
      </c>
      <c r="W287" s="72">
        <v>146</v>
      </c>
      <c r="X287" s="72">
        <v>4</v>
      </c>
      <c r="Y287" s="72">
        <v>1</v>
      </c>
      <c r="Z287" s="72">
        <v>2</v>
      </c>
      <c r="AA287" s="3"/>
    </row>
    <row r="288" spans="1:27" x14ac:dyDescent="0.2">
      <c r="A288" s="74" t="s">
        <v>305</v>
      </c>
      <c r="B288" s="7">
        <f>(P288-S288)/(N288-S288-U288+Z288)</f>
        <v>0.30693069306930693</v>
      </c>
      <c r="C288" s="7">
        <f>W288/M288</f>
        <v>0.47953216374269003</v>
      </c>
      <c r="D288" s="7">
        <f>(Q288+R288+S288)/P288</f>
        <v>0.48780487804878048</v>
      </c>
      <c r="E288" s="7">
        <f>(W288+O288)/M288</f>
        <v>0.63742690058479534</v>
      </c>
      <c r="F288" s="7">
        <f>(W288/N288)+((P288+T288+X288)/(N288+T288+X288+Z288))</f>
        <v>0.88065015479876163</v>
      </c>
      <c r="G288" s="7">
        <f>S288/W288</f>
        <v>0.12195121951219512</v>
      </c>
      <c r="H288" s="7">
        <f>(Y288+Z288)/W288</f>
        <v>2.4390243902439025E-2</v>
      </c>
      <c r="I288" s="7">
        <f>U288/M288</f>
        <v>0.24561403508771928</v>
      </c>
      <c r="J288" s="7">
        <f>(T288+X288)/M288</f>
        <v>9.9415204678362568E-2</v>
      </c>
      <c r="K288" s="23">
        <f>(1-B288*0.7635+1-C288*0.7562+1-D288*0.75+1-E288*0.7248+1-F288*0.7021+1-G288*0.6285+H288*0.5884+I288*0.5276+1-J288*0.3663)/11.068</f>
        <v>0.45064565389791139</v>
      </c>
      <c r="L288" s="32">
        <f>K288/0.4909*100</f>
        <v>91.799888754921852</v>
      </c>
      <c r="M288" s="72">
        <v>171</v>
      </c>
      <c r="N288" s="72">
        <v>152</v>
      </c>
      <c r="O288" s="72">
        <v>27</v>
      </c>
      <c r="P288" s="72">
        <v>41</v>
      </c>
      <c r="Q288" s="72">
        <v>9</v>
      </c>
      <c r="R288" s="72">
        <v>1</v>
      </c>
      <c r="S288" s="72">
        <v>10</v>
      </c>
      <c r="T288" s="72">
        <v>14</v>
      </c>
      <c r="U288" s="72">
        <v>42</v>
      </c>
      <c r="V288" s="72">
        <v>0.27</v>
      </c>
      <c r="W288" s="72">
        <v>82</v>
      </c>
      <c r="X288" s="72">
        <v>3</v>
      </c>
      <c r="Y288" s="72">
        <v>1</v>
      </c>
      <c r="Z288" s="72">
        <v>1</v>
      </c>
      <c r="AA288" s="3"/>
    </row>
    <row r="289" spans="1:27" x14ac:dyDescent="0.2">
      <c r="A289" s="74" t="s">
        <v>198</v>
      </c>
      <c r="B289" s="7">
        <f>(P289-S289)/(N289-S289-U289+Z289)</f>
        <v>0.28082191780821919</v>
      </c>
      <c r="C289" s="7">
        <f>W289/M289</f>
        <v>0.46046511627906977</v>
      </c>
      <c r="D289" s="7">
        <f>(Q289+R289+S289)/P289</f>
        <v>0.50980392156862742</v>
      </c>
      <c r="E289" s="7">
        <f>(W289+O289)/M289</f>
        <v>0.62790697674418605</v>
      </c>
      <c r="F289" s="7">
        <f>(W289/N289)+((P289+T289+X289)/(N289+T289+X289+Z289))</f>
        <v>0.86684702410231185</v>
      </c>
      <c r="G289" s="7">
        <f>S289/W289</f>
        <v>0.10101010101010101</v>
      </c>
      <c r="H289" s="7">
        <f>(Y289+Z289)/W289</f>
        <v>2.0202020202020204E-2</v>
      </c>
      <c r="I289" s="7">
        <f>U289/M289</f>
        <v>0.16279069767441862</v>
      </c>
      <c r="J289" s="7">
        <f>(T289+X289)/M289</f>
        <v>0.10697674418604651</v>
      </c>
      <c r="K289" s="23">
        <f>(1-B289*0.7635+1-C289*0.7562+1-D289*0.75+1-E289*0.7248+1-F289*0.7021+1-G289*0.6285+H289*0.5884+I289*0.5276+1-J289*0.3663)/11.068</f>
        <v>0.45052587117636406</v>
      </c>
      <c r="L289" s="32">
        <f>K289/0.4909*100</f>
        <v>91.775488119039323</v>
      </c>
      <c r="M289" s="72">
        <v>215</v>
      </c>
      <c r="N289" s="72">
        <v>190</v>
      </c>
      <c r="O289" s="72">
        <v>36</v>
      </c>
      <c r="P289" s="72">
        <v>51</v>
      </c>
      <c r="Q289" s="72">
        <v>14</v>
      </c>
      <c r="R289" s="72">
        <v>2</v>
      </c>
      <c r="S289" s="72">
        <v>10</v>
      </c>
      <c r="T289" s="72">
        <v>20</v>
      </c>
      <c r="U289" s="72">
        <v>35</v>
      </c>
      <c r="V289" s="72">
        <v>0.26800000000000002</v>
      </c>
      <c r="W289" s="72">
        <v>99</v>
      </c>
      <c r="X289" s="72">
        <v>3</v>
      </c>
      <c r="Y289" s="72">
        <v>1</v>
      </c>
      <c r="Z289" s="72">
        <v>1</v>
      </c>
      <c r="AA289" s="3"/>
    </row>
    <row r="290" spans="1:27" x14ac:dyDescent="0.2">
      <c r="A290" s="74" t="s">
        <v>194</v>
      </c>
      <c r="B290" s="25">
        <f>(P290-S290)/(N290-S290-U290+Z290)</f>
        <v>0.41304347826086957</v>
      </c>
      <c r="C290" s="7">
        <f>W290/M290</f>
        <v>0.46082949308755761</v>
      </c>
      <c r="D290" s="7">
        <f>(Q290+R290+S290)/P290</f>
        <v>0.34375</v>
      </c>
      <c r="E290" s="7">
        <f>(W290+O290)/M290</f>
        <v>0.64516129032258063</v>
      </c>
      <c r="F290" s="7">
        <f>(W290/N290)+((P290+T290+X290)/(N290+T290+X290+Z290))</f>
        <v>0.94858156028368801</v>
      </c>
      <c r="G290" s="7">
        <f>S290/W290</f>
        <v>7.0000000000000007E-2</v>
      </c>
      <c r="H290" s="7">
        <f>(Y290+Z290)/W290</f>
        <v>0.03</v>
      </c>
      <c r="I290" s="7">
        <f>U290/M290</f>
        <v>0.20737327188940091</v>
      </c>
      <c r="J290" s="7">
        <f>(T290+X290)/M290</f>
        <v>0.11981566820276497</v>
      </c>
      <c r="K290" s="23">
        <f>(1-B290*0.7635+1-C290*0.7562+1-D290*0.75+1-E290*0.7248+1-F290*0.7021+1-G290*0.6285+H290*0.5884+I290*0.5276+1-J290*0.3663)/11.068</f>
        <v>0.4502996190784429</v>
      </c>
      <c r="L290" s="32">
        <f>K290/0.4909*100</f>
        <v>91.729398875217541</v>
      </c>
      <c r="M290" s="72">
        <v>217</v>
      </c>
      <c r="N290" s="72">
        <v>188</v>
      </c>
      <c r="O290" s="72">
        <v>40</v>
      </c>
      <c r="P290" s="72">
        <v>64</v>
      </c>
      <c r="Q290" s="72">
        <v>15</v>
      </c>
      <c r="R290" s="72">
        <v>0</v>
      </c>
      <c r="S290" s="72">
        <v>7</v>
      </c>
      <c r="T290" s="72">
        <v>26</v>
      </c>
      <c r="U290" s="72">
        <v>45</v>
      </c>
      <c r="V290" s="72">
        <v>0.34</v>
      </c>
      <c r="W290" s="72">
        <v>100</v>
      </c>
      <c r="X290" s="72">
        <v>0</v>
      </c>
      <c r="Y290" s="72">
        <v>1</v>
      </c>
      <c r="Z290" s="72">
        <v>2</v>
      </c>
      <c r="AA290" s="3"/>
    </row>
    <row r="291" spans="1:27" x14ac:dyDescent="0.2">
      <c r="A291" s="74" t="s">
        <v>108</v>
      </c>
      <c r="B291" s="7">
        <f>(P291-S291)/(N291-S291-U291+Z291)</f>
        <v>0.32400000000000001</v>
      </c>
      <c r="C291" s="7">
        <f>W291/M291</f>
        <v>0.48051948051948051</v>
      </c>
      <c r="D291" s="7">
        <f>(Q291+R291+S291)/P291</f>
        <v>0.39215686274509803</v>
      </c>
      <c r="E291" s="7">
        <f>(W291+O291)/M291</f>
        <v>0.65454545454545454</v>
      </c>
      <c r="F291" s="7">
        <f>(W291/N291)+((P291+T291+X291)/(N291+T291+X291+Z291))</f>
        <v>0.92070542432060809</v>
      </c>
      <c r="G291" s="7">
        <f>S291/W291</f>
        <v>0.11351351351351352</v>
      </c>
      <c r="H291" s="7">
        <f>(Y291+Z291)/W291</f>
        <v>3.2432432432432434E-2</v>
      </c>
      <c r="I291" s="7">
        <f>U291/M291</f>
        <v>0.18441558441558442</v>
      </c>
      <c r="J291" s="7">
        <f>(T291+X291)/M291</f>
        <v>0.10649350649350649</v>
      </c>
      <c r="K291" s="23">
        <f>(1-B291*0.7635+1-C291*0.7562+1-D291*0.75+1-E291*0.7248+1-F291*0.7021+1-G291*0.6285+H291*0.5884+I291*0.5276+1-J291*0.3663)/11.068</f>
        <v>0.44997531521606371</v>
      </c>
      <c r="L291" s="32">
        <f>K291/0.4909*100</f>
        <v>91.663335753934348</v>
      </c>
      <c r="M291" s="72">
        <v>385</v>
      </c>
      <c r="N291" s="72">
        <v>338</v>
      </c>
      <c r="O291" s="72">
        <v>67</v>
      </c>
      <c r="P291" s="72">
        <v>102</v>
      </c>
      <c r="Q291" s="72">
        <v>18</v>
      </c>
      <c r="R291" s="72">
        <v>1</v>
      </c>
      <c r="S291" s="72">
        <v>21</v>
      </c>
      <c r="T291" s="72">
        <v>37</v>
      </c>
      <c r="U291" s="72">
        <v>71</v>
      </c>
      <c r="V291" s="72">
        <v>0.30199999999999999</v>
      </c>
      <c r="W291" s="72">
        <v>185</v>
      </c>
      <c r="X291" s="72">
        <v>4</v>
      </c>
      <c r="Y291" s="72">
        <v>2</v>
      </c>
      <c r="Z291" s="72">
        <v>4</v>
      </c>
      <c r="AA291" s="3"/>
    </row>
    <row r="292" spans="1:27" x14ac:dyDescent="0.2">
      <c r="A292" s="74" t="s">
        <v>189</v>
      </c>
      <c r="B292" s="7">
        <f>(P292-S292)/(N292-S292-U292+Z292)</f>
        <v>0.33582089552238809</v>
      </c>
      <c r="C292" s="7">
        <f>W292/M292</f>
        <v>0.47488584474885842</v>
      </c>
      <c r="D292" s="7">
        <f>(Q292+R292+S292)/P292</f>
        <v>0.40350877192982454</v>
      </c>
      <c r="E292" s="7">
        <f>(W292+O292)/M292</f>
        <v>0.66666666666666663</v>
      </c>
      <c r="F292" s="7">
        <f>(W292/N292)+((P292+T292+X292)/(N292+T292+X292+Z292))</f>
        <v>0.91777450720196874</v>
      </c>
      <c r="G292" s="7">
        <f>S292/W292</f>
        <v>0.11538461538461539</v>
      </c>
      <c r="H292" s="7">
        <f>(Y292+Z292)/W292</f>
        <v>3.8461538461538464E-2</v>
      </c>
      <c r="I292" s="7">
        <f>U292/M292</f>
        <v>0.21461187214611871</v>
      </c>
      <c r="J292" s="7">
        <f>(T292+X292)/M292</f>
        <v>0.1095890410958904</v>
      </c>
      <c r="K292" s="23">
        <f>(1-B292*0.7635+1-C292*0.7562+1-D292*0.75+1-E292*0.7248+1-F292*0.7021+1-G292*0.6285+H292*0.5884+I292*0.5276+1-J292*0.3663)/11.068</f>
        <v>0.44971894709686533</v>
      </c>
      <c r="L292" s="32">
        <f>K292/0.4909*100</f>
        <v>91.611111651429084</v>
      </c>
      <c r="M292" s="72">
        <v>219</v>
      </c>
      <c r="N292" s="72">
        <v>191</v>
      </c>
      <c r="O292" s="72">
        <v>42</v>
      </c>
      <c r="P292" s="72">
        <v>57</v>
      </c>
      <c r="Q292" s="72">
        <v>11</v>
      </c>
      <c r="R292" s="72">
        <v>0</v>
      </c>
      <c r="S292" s="72">
        <v>12</v>
      </c>
      <c r="T292" s="72">
        <v>23</v>
      </c>
      <c r="U292" s="72">
        <v>47</v>
      </c>
      <c r="V292" s="72">
        <v>0.29799999999999999</v>
      </c>
      <c r="W292" s="72">
        <v>104</v>
      </c>
      <c r="X292" s="72">
        <v>1</v>
      </c>
      <c r="Y292" s="72">
        <v>2</v>
      </c>
      <c r="Z292" s="72">
        <v>2</v>
      </c>
      <c r="AA292" s="3"/>
    </row>
    <row r="293" spans="1:27" x14ac:dyDescent="0.2">
      <c r="A293" s="74" t="s">
        <v>179</v>
      </c>
      <c r="B293" s="7">
        <f>(P293-S293)/(N293-S293-U293+Z293)</f>
        <v>0.2978723404255319</v>
      </c>
      <c r="C293" s="7">
        <f>W293/M293</f>
        <v>0.48</v>
      </c>
      <c r="D293" s="7">
        <f>(Q293+R293+S293)/P293</f>
        <v>0.42857142857142855</v>
      </c>
      <c r="E293" s="7">
        <f>(W293+O293)/M293</f>
        <v>0.66222222222222227</v>
      </c>
      <c r="F293" s="7">
        <f>(W293/N293)+((P293+T293+X293)/(N293+T293+X293+Z293))</f>
        <v>0.90822335025380707</v>
      </c>
      <c r="G293" s="7">
        <f>S293/W293</f>
        <v>0.12962962962962962</v>
      </c>
      <c r="H293" s="7">
        <f>(Y293+Z293)/W293</f>
        <v>2.7777777777777776E-2</v>
      </c>
      <c r="I293" s="7">
        <f>U293/M293</f>
        <v>0.2</v>
      </c>
      <c r="J293" s="7">
        <f>(T293+X293)/M293</f>
        <v>0.1111111111111111</v>
      </c>
      <c r="K293" s="23">
        <f>(1-B293*0.7635+1-C293*0.7562+1-D293*0.75+1-E293*0.7248+1-F293*0.7021+1-G293*0.6285+H293*0.5884+I293*0.5276+1-J293*0.3663)/11.068</f>
        <v>0.44906214654850857</v>
      </c>
      <c r="L293" s="32">
        <f>K293/0.4909*100</f>
        <v>91.477316469445626</v>
      </c>
      <c r="M293" s="72">
        <v>225</v>
      </c>
      <c r="N293" s="72">
        <v>197</v>
      </c>
      <c r="O293" s="72">
        <v>41</v>
      </c>
      <c r="P293" s="72">
        <v>56</v>
      </c>
      <c r="Q293" s="72">
        <v>10</v>
      </c>
      <c r="R293" s="72">
        <v>0</v>
      </c>
      <c r="S293" s="72">
        <v>14</v>
      </c>
      <c r="T293" s="72">
        <v>24</v>
      </c>
      <c r="U293" s="72">
        <v>45</v>
      </c>
      <c r="V293" s="72">
        <v>0.28399999999999997</v>
      </c>
      <c r="W293" s="72">
        <v>108</v>
      </c>
      <c r="X293" s="72">
        <v>1</v>
      </c>
      <c r="Y293" s="72">
        <v>0</v>
      </c>
      <c r="Z293" s="72">
        <v>3</v>
      </c>
      <c r="AA293" s="3"/>
    </row>
    <row r="294" spans="1:27" x14ac:dyDescent="0.2">
      <c r="A294" s="74" t="s">
        <v>65</v>
      </c>
      <c r="B294" s="7">
        <f>(P294-S294)/(N294-S294-U294+Z294)</f>
        <v>0.32926829268292684</v>
      </c>
      <c r="C294" s="7">
        <f>W294/M294</f>
        <v>0.5</v>
      </c>
      <c r="D294" s="7">
        <f>(Q294+R294+S294)/P294</f>
        <v>0.41538461538461541</v>
      </c>
      <c r="E294" s="7">
        <f>(W294+O294)/M294</f>
        <v>0.66738197424892709</v>
      </c>
      <c r="F294" s="7">
        <f>(W294/N294)+((P294+T294+X294)/(N294+T294+X294+Z294))</f>
        <v>0.89846977658337002</v>
      </c>
      <c r="G294" s="7">
        <f>S294/W294</f>
        <v>9.4420600858369105E-2</v>
      </c>
      <c r="H294" s="7">
        <f>(Y294+Z294)/W294</f>
        <v>1.2875536480686695E-2</v>
      </c>
      <c r="I294" s="7">
        <f>U294/M294</f>
        <v>0.17381974248927037</v>
      </c>
      <c r="J294" s="7">
        <f>(T294+X294)/M294</f>
        <v>7.5107296137339061E-2</v>
      </c>
      <c r="K294" s="23">
        <f>(1-B294*0.7635+1-C294*0.7562+1-D294*0.75+1-E294*0.7248+1-F294*0.7021+1-G294*0.6285+H294*0.5884+I294*0.5276+1-J294*0.3663)/11.068</f>
        <v>0.44785500754529284</v>
      </c>
      <c r="L294" s="32">
        <f>K294/0.4909*100</f>
        <v>91.231413229841678</v>
      </c>
      <c r="M294" s="72">
        <v>466</v>
      </c>
      <c r="N294" s="72">
        <v>428</v>
      </c>
      <c r="O294" s="72">
        <v>78</v>
      </c>
      <c r="P294" s="72">
        <v>130</v>
      </c>
      <c r="Q294" s="72">
        <v>27</v>
      </c>
      <c r="R294" s="72">
        <v>5</v>
      </c>
      <c r="S294" s="72">
        <v>22</v>
      </c>
      <c r="T294" s="72">
        <v>32</v>
      </c>
      <c r="U294" s="72">
        <v>81</v>
      </c>
      <c r="V294" s="72">
        <v>0.30399999999999999</v>
      </c>
      <c r="W294" s="72">
        <v>233</v>
      </c>
      <c r="X294" s="72">
        <v>3</v>
      </c>
      <c r="Y294" s="72">
        <v>0</v>
      </c>
      <c r="Z294" s="72">
        <v>3</v>
      </c>
      <c r="AA294" s="3"/>
    </row>
    <row r="295" spans="1:27" x14ac:dyDescent="0.2">
      <c r="A295" s="74" t="s">
        <v>243</v>
      </c>
      <c r="B295" s="7">
        <f>(P295-S295)/(N295-S295-U295+Z295)</f>
        <v>0.30327868852459017</v>
      </c>
      <c r="C295" s="7">
        <f>W295/M295</f>
        <v>0.51851851851851849</v>
      </c>
      <c r="D295" s="7">
        <f>(Q295+R295+S295)/P295</f>
        <v>0.51020408163265307</v>
      </c>
      <c r="E295" s="7">
        <f>(W295+O295)/M295</f>
        <v>0.67724867724867721</v>
      </c>
      <c r="F295" s="7">
        <f>(W295/N295)+((P295+T295+X295)/(N295+T295+X295+Z295))</f>
        <v>0.85537463197740793</v>
      </c>
      <c r="G295" s="7">
        <f>S295/W295</f>
        <v>0.12244897959183673</v>
      </c>
      <c r="H295" s="7">
        <f>(Y295+Z295)/W295</f>
        <v>2.0408163265306121E-2</v>
      </c>
      <c r="I295" s="7">
        <f>U295/M295</f>
        <v>0.23809523809523808</v>
      </c>
      <c r="J295" s="7">
        <f>(T295+X295)/M295</f>
        <v>4.2328042328042326E-2</v>
      </c>
      <c r="K295" s="23">
        <f>(1-B295*0.7635+1-C295*0.7562+1-D295*0.75+1-E295*0.7248+1-F295*0.7021+1-G295*0.6285+H295*0.5884+I295*0.5276+1-J295*0.3663)/11.068</f>
        <v>0.44700260673185993</v>
      </c>
      <c r="L295" s="32">
        <f>K295/0.4909*100</f>
        <v>91.057772811542051</v>
      </c>
      <c r="M295" s="72">
        <v>189</v>
      </c>
      <c r="N295" s="72">
        <v>178</v>
      </c>
      <c r="O295" s="72">
        <v>30</v>
      </c>
      <c r="P295" s="72">
        <v>49</v>
      </c>
      <c r="Q295" s="72">
        <v>13</v>
      </c>
      <c r="R295" s="72">
        <v>0</v>
      </c>
      <c r="S295" s="72">
        <v>12</v>
      </c>
      <c r="T295" s="72">
        <v>7</v>
      </c>
      <c r="U295" s="72">
        <v>45</v>
      </c>
      <c r="V295" s="72">
        <v>0.27500000000000002</v>
      </c>
      <c r="W295" s="72">
        <v>98</v>
      </c>
      <c r="X295" s="72">
        <v>1</v>
      </c>
      <c r="Y295" s="72">
        <v>1</v>
      </c>
      <c r="Z295" s="72">
        <v>1</v>
      </c>
      <c r="AA295" s="3"/>
    </row>
    <row r="296" spans="1:27" x14ac:dyDescent="0.2">
      <c r="A296" s="74" t="s">
        <v>55</v>
      </c>
      <c r="B296" s="7">
        <f>(P296-S296)/(N296-S296-U296+Z296)</f>
        <v>0.26724137931034481</v>
      </c>
      <c r="C296" s="7">
        <f>W296/M296</f>
        <v>0.50099800399201599</v>
      </c>
      <c r="D296" s="7">
        <f>(Q296+R296+S296)/P296</f>
        <v>0.50806451612903225</v>
      </c>
      <c r="E296" s="7">
        <f>(W296+O296)/M296</f>
        <v>0.65469061876247503</v>
      </c>
      <c r="F296" s="7">
        <f>(W296/N296)+((P296+T296+X296)/(N296+T296+X296+Z296))</f>
        <v>0.87654337261518722</v>
      </c>
      <c r="G296" s="7">
        <f>S296/W296</f>
        <v>0.12350597609561753</v>
      </c>
      <c r="H296" s="7">
        <f>(Y296+Z296)/W296</f>
        <v>1.9920318725099601E-2</v>
      </c>
      <c r="I296" s="7">
        <f>U296/M296</f>
        <v>0.15968063872255489</v>
      </c>
      <c r="J296" s="7">
        <f>(T296+X296)/M296</f>
        <v>7.7844311377245512E-2</v>
      </c>
      <c r="K296" s="23">
        <f>(1-B296*0.7635+1-C296*0.7562+1-D296*0.75+1-E296*0.7248+1-F296*0.7021+1-G296*0.6285+H296*0.5884+I296*0.5276+1-J296*0.3663)/11.068</f>
        <v>0.44596566769815138</v>
      </c>
      <c r="L296" s="32">
        <f>K296/0.4909*100</f>
        <v>90.846540578152656</v>
      </c>
      <c r="M296" s="72">
        <v>501</v>
      </c>
      <c r="N296" s="72">
        <v>457</v>
      </c>
      <c r="O296" s="72">
        <v>77</v>
      </c>
      <c r="P296" s="72">
        <v>124</v>
      </c>
      <c r="Q296" s="72">
        <v>30</v>
      </c>
      <c r="R296" s="72">
        <v>2</v>
      </c>
      <c r="S296" s="72">
        <v>31</v>
      </c>
      <c r="T296" s="72">
        <v>31</v>
      </c>
      <c r="U296" s="72">
        <v>80</v>
      </c>
      <c r="V296" s="72">
        <v>0.27100000000000002</v>
      </c>
      <c r="W296" s="72">
        <v>251</v>
      </c>
      <c r="X296" s="72">
        <v>8</v>
      </c>
      <c r="Y296" s="72">
        <v>3</v>
      </c>
      <c r="Z296" s="72">
        <v>2</v>
      </c>
      <c r="AA296" s="3"/>
    </row>
    <row r="297" spans="1:27" x14ac:dyDescent="0.2">
      <c r="A297" s="74" t="s">
        <v>193</v>
      </c>
      <c r="B297" s="7">
        <f>(P297-S297)/(N297-S297-U297+Z297)</f>
        <v>0.32116788321167883</v>
      </c>
      <c r="C297" s="7">
        <f>W297/M297</f>
        <v>0.46788990825688076</v>
      </c>
      <c r="D297" s="7">
        <f>(Q297+R297+S297)/P297</f>
        <v>0.45454545454545453</v>
      </c>
      <c r="E297" s="7">
        <f>(W297+O297)/M297</f>
        <v>0.67889908256880738</v>
      </c>
      <c r="F297" s="7">
        <f>(W297/N297)+((P297+T297+X297)/(N297+T297+X297+Z297))</f>
        <v>0.90730330301348716</v>
      </c>
      <c r="G297" s="7">
        <f>S297/W297</f>
        <v>0.10784313725490197</v>
      </c>
      <c r="H297" s="7">
        <f>(Y297+Z297)/W297</f>
        <v>9.8039215686274508E-3</v>
      </c>
      <c r="I297" s="7">
        <f>U297/M297</f>
        <v>0.19724770642201836</v>
      </c>
      <c r="J297" s="7">
        <f>(T297+X297)/M297</f>
        <v>0.11926605504587157</v>
      </c>
      <c r="K297" s="23">
        <f>(1-B297*0.7635+1-C297*0.7562+1-D297*0.75+1-E297*0.7248+1-F297*0.7021+1-G297*0.6285+H297*0.5884+I297*0.5276+1-J297*0.3663)/11.068</f>
        <v>0.44536927422971873</v>
      </c>
      <c r="L297" s="32">
        <f>K297/0.4909*100</f>
        <v>90.725050769956965</v>
      </c>
      <c r="M297" s="72">
        <v>218</v>
      </c>
      <c r="N297" s="72">
        <v>191</v>
      </c>
      <c r="O297" s="72">
        <v>46</v>
      </c>
      <c r="P297" s="72">
        <v>55</v>
      </c>
      <c r="Q297" s="72">
        <v>14</v>
      </c>
      <c r="R297" s="72">
        <v>0</v>
      </c>
      <c r="S297" s="72">
        <v>11</v>
      </c>
      <c r="T297" s="72">
        <v>23</v>
      </c>
      <c r="U297" s="72">
        <v>43</v>
      </c>
      <c r="V297" s="72">
        <v>0.28799999999999998</v>
      </c>
      <c r="W297" s="72">
        <v>102</v>
      </c>
      <c r="X297" s="72">
        <v>3</v>
      </c>
      <c r="Y297" s="72">
        <v>1</v>
      </c>
      <c r="Z297" s="72">
        <v>0</v>
      </c>
      <c r="AA297" s="3"/>
    </row>
    <row r="298" spans="1:27" x14ac:dyDescent="0.2">
      <c r="A298" s="74" t="s">
        <v>172</v>
      </c>
      <c r="B298" s="7">
        <f>(P298-S298)/(N298-S298-U298+Z298)</f>
        <v>0.28846153846153844</v>
      </c>
      <c r="C298" s="7">
        <f>W298/M298</f>
        <v>0.49579831932773111</v>
      </c>
      <c r="D298" s="7">
        <f>(Q298+R298+S298)/P298</f>
        <v>0.50847457627118642</v>
      </c>
      <c r="E298" s="7">
        <f>(W298+O298)/M298</f>
        <v>0.6386554621848739</v>
      </c>
      <c r="F298" s="7">
        <f>(W298/N298)+((P298+T298+X298)/(N298+T298+X298+Z298))</f>
        <v>0.92869809820827975</v>
      </c>
      <c r="G298" s="7">
        <f>S298/W298</f>
        <v>0.11864406779661017</v>
      </c>
      <c r="H298" s="7">
        <f>(Y298+Z298)/W298</f>
        <v>4.2372881355932202E-2</v>
      </c>
      <c r="I298" s="7">
        <f>U298/M298</f>
        <v>0.17226890756302521</v>
      </c>
      <c r="J298" s="7">
        <f>(T298+X298)/M298</f>
        <v>0.1092436974789916</v>
      </c>
      <c r="K298" s="23">
        <f>(1-B298*0.7635+1-C298*0.7562+1-D298*0.75+1-E298*0.7248+1-F298*0.7021+1-G298*0.6285+H298*0.5884+I298*0.5276+1-J298*0.3663)/11.068</f>
        <v>0.44360156273810308</v>
      </c>
      <c r="L298" s="32">
        <f>K298/0.4909*100</f>
        <v>90.364954723589946</v>
      </c>
      <c r="M298" s="72">
        <v>238</v>
      </c>
      <c r="N298" s="72">
        <v>207</v>
      </c>
      <c r="O298" s="72">
        <v>34</v>
      </c>
      <c r="P298" s="72">
        <v>59</v>
      </c>
      <c r="Q298" s="72">
        <v>15</v>
      </c>
      <c r="R298" s="72">
        <v>1</v>
      </c>
      <c r="S298" s="72">
        <v>14</v>
      </c>
      <c r="T298" s="72">
        <v>23</v>
      </c>
      <c r="U298" s="72">
        <v>41</v>
      </c>
      <c r="V298" s="72">
        <v>0.28499999999999998</v>
      </c>
      <c r="W298" s="72">
        <v>118</v>
      </c>
      <c r="X298" s="72">
        <v>3</v>
      </c>
      <c r="Y298" s="72">
        <v>1</v>
      </c>
      <c r="Z298" s="72">
        <v>4</v>
      </c>
      <c r="AA298" s="3"/>
    </row>
    <row r="299" spans="1:27" x14ac:dyDescent="0.2">
      <c r="A299" s="74" t="s">
        <v>220</v>
      </c>
      <c r="B299" s="7">
        <f>(P299-S299)/(N299-S299-U299+Z299)</f>
        <v>0.32666666666666666</v>
      </c>
      <c r="C299" s="25">
        <f>W299/M299</f>
        <v>0.54</v>
      </c>
      <c r="D299" s="7">
        <f>(Q299+R299+S299)/P299</f>
        <v>0.43333333333333335</v>
      </c>
      <c r="E299" s="25">
        <f>(W299+O299)/M299</f>
        <v>0.73499999999999999</v>
      </c>
      <c r="F299" s="25">
        <f>(W299/N299)+((P299+T299+X299)/(N299+T299+X299+Z299))</f>
        <v>0.9506179546380551</v>
      </c>
      <c r="G299" s="7">
        <f>S299/W299</f>
        <v>0.10185185185185185</v>
      </c>
      <c r="H299" s="7">
        <f>(Y299+Z299)/W299</f>
        <v>9.2592592592592587E-3</v>
      </c>
      <c r="I299" s="7">
        <f>U299/M299</f>
        <v>0.125</v>
      </c>
      <c r="J299" s="7">
        <f>(T299+X299)/M299</f>
        <v>6.5000000000000002E-2</v>
      </c>
      <c r="K299" s="23">
        <f>(1-B299*0.7635+1-C299*0.7562+1-D299*0.75+1-E299*0.7248+1-F299*0.7021+1-G299*0.6285+H299*0.5884+I299*0.5276+1-J299*0.3663)/11.068</f>
        <v>0.43374231056269258</v>
      </c>
      <c r="L299" s="32">
        <f>K299/0.4909*100</f>
        <v>88.356551347054918</v>
      </c>
      <c r="M299" s="72">
        <v>200</v>
      </c>
      <c r="N299" s="72">
        <v>185</v>
      </c>
      <c r="O299" s="72">
        <v>39</v>
      </c>
      <c r="P299" s="72">
        <v>60</v>
      </c>
      <c r="Q299" s="72">
        <v>15</v>
      </c>
      <c r="R299" s="72">
        <v>0</v>
      </c>
      <c r="S299" s="72">
        <v>11</v>
      </c>
      <c r="T299" s="72">
        <v>12</v>
      </c>
      <c r="U299" s="72">
        <v>25</v>
      </c>
      <c r="V299" s="72">
        <v>0.32400000000000001</v>
      </c>
      <c r="W299" s="72">
        <v>108</v>
      </c>
      <c r="X299" s="72">
        <v>1</v>
      </c>
      <c r="Y299" s="72">
        <v>0</v>
      </c>
      <c r="Z299" s="72">
        <v>1</v>
      </c>
      <c r="AA299" s="3"/>
    </row>
    <row r="300" spans="1:27" x14ac:dyDescent="0.2">
      <c r="A300" s="75" t="s">
        <v>230</v>
      </c>
      <c r="B300" s="7">
        <f>(P300-S300)/(N300-S300-U300+Z300)</f>
        <v>0.30399999999999999</v>
      </c>
      <c r="C300" s="7">
        <f>W300/M300</f>
        <v>0.52551020408163263</v>
      </c>
      <c r="D300" s="25">
        <f>(Q300+R300+S300)/P300</f>
        <v>0.59183673469387754</v>
      </c>
      <c r="E300" s="7">
        <f>(W300+O300)/M300</f>
        <v>0.66836734693877553</v>
      </c>
      <c r="F300" s="7">
        <f>(W300/N300)+((P300+T300+X300)/(N300+T300+X300+Z300))</f>
        <v>0.94241758241758244</v>
      </c>
      <c r="G300" s="7">
        <f>S300/W300</f>
        <v>0.10679611650485436</v>
      </c>
      <c r="H300" s="7">
        <f>(Y300+Z300)/W300</f>
        <v>9.7087378640776691E-3</v>
      </c>
      <c r="I300" s="7">
        <f>U300/M300</f>
        <v>0.19897959183673469</v>
      </c>
      <c r="J300" s="7">
        <f>(T300+X300)/M300</f>
        <v>0.10204081632653061</v>
      </c>
      <c r="K300" s="26">
        <f>(1-B300*0.7635+1-C300*0.7562+1-D300*0.75+1-E300*0.7248+1-F300*0.7021+1-G300*0.6285+H300*0.5884+I300*0.5276+1-J300*0.3663)/11.068</f>
        <v>0.43248273750858579</v>
      </c>
      <c r="L300" s="33">
        <f>K300/0.4909*100</f>
        <v>88.099966899284126</v>
      </c>
      <c r="M300" s="72">
        <v>196</v>
      </c>
      <c r="N300" s="72">
        <v>175</v>
      </c>
      <c r="O300" s="72">
        <v>28</v>
      </c>
      <c r="P300" s="72">
        <v>49</v>
      </c>
      <c r="Q300" s="72">
        <v>15</v>
      </c>
      <c r="R300" s="72">
        <v>3</v>
      </c>
      <c r="S300" s="72">
        <v>11</v>
      </c>
      <c r="T300" s="72">
        <v>19</v>
      </c>
      <c r="U300" s="72">
        <v>39</v>
      </c>
      <c r="V300" s="72">
        <v>0.28000000000000003</v>
      </c>
      <c r="W300" s="72">
        <v>103</v>
      </c>
      <c r="X300" s="72">
        <v>1</v>
      </c>
      <c r="Y300" s="72">
        <v>1</v>
      </c>
      <c r="Z300" s="72">
        <v>0</v>
      </c>
      <c r="AA300" s="3"/>
    </row>
    <row r="301" spans="1:27" x14ac:dyDescent="0.2">
      <c r="A301" s="63"/>
      <c r="B301" s="64"/>
      <c r="C301" s="64"/>
      <c r="D301" s="64"/>
      <c r="E301" s="64"/>
      <c r="F301" s="64"/>
      <c r="G301" s="64"/>
      <c r="H301" s="64"/>
      <c r="I301" s="64"/>
      <c r="J301" s="64"/>
      <c r="K301" s="65"/>
      <c r="L301" s="66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3"/>
    </row>
  </sheetData>
  <sortState xmlns:xlrd2="http://schemas.microsoft.com/office/spreadsheetml/2017/richdata2" ref="A2:Z300">
    <sortCondition descending="1" ref="L2:L300"/>
  </sortState>
  <mergeCells count="2">
    <mergeCell ref="AH1:AS1"/>
    <mergeCell ref="AH13:AS1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pEFT, 112G, Min 168BF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Stephans</dc:creator>
  <cp:lastModifiedBy>Sean Stephans</cp:lastModifiedBy>
  <dcterms:created xsi:type="dcterms:W3CDTF">2021-08-10T04:32:14Z</dcterms:created>
  <dcterms:modified xsi:type="dcterms:W3CDTF">2021-08-10T05:41:47Z</dcterms:modified>
</cp:coreProperties>
</file>